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APRĒĶINS" sheetId="1" r:id="rId1"/>
  </sheets>
  <definedNames>
    <definedName name="_xlnm.Print_Area" localSheetId="0">'APRĒĶINS'!$C$4:$Y$94</definedName>
  </definedNames>
  <calcPr fullCalcOnLoad="1"/>
</workbook>
</file>

<file path=xl/comments1.xml><?xml version="1.0" encoding="utf-8"?>
<comments xmlns="http://schemas.openxmlformats.org/spreadsheetml/2006/main">
  <authors>
    <author>ik</author>
    <author>-</author>
  </authors>
  <commentList>
    <comment ref="E5" authorId="0">
      <text>
        <r>
          <rPr>
            <sz val="8"/>
            <rFont val="Tahoma"/>
            <family val="2"/>
          </rPr>
          <t>Lūdzu, norādiet informāciju par cilvēku. Šie dati aprēķinu neietekmē.</t>
        </r>
      </text>
    </comment>
    <comment ref="E20" authorId="1">
      <text>
        <r>
          <rPr>
            <sz val="8"/>
            <rFont val="Tahoma"/>
            <family val="2"/>
          </rPr>
          <t xml:space="preserve">Lai iegūtu rezultātus tabulās, kas izvietotas zemāk, lūdzu, aizpildiet kolonnu "ZODIAKA ZĪME" ar </t>
        </r>
        <r>
          <rPr>
            <b/>
            <u val="single"/>
            <sz val="8"/>
            <rFont val="Tahoma"/>
            <family val="2"/>
          </rPr>
          <t>atbilstošo zodiaka zīmi (izvēloties no izvēlnes tieši ievades šūnā)</t>
        </r>
        <r>
          <rPr>
            <sz val="8"/>
            <rFont val="Tahoma"/>
            <family val="2"/>
          </rPr>
          <t xml:space="preserve">, kurā Jums atrodas pretī norādītā planēta vai objekts (pārējās tabulu daļas un aprēķini aizpildīsies </t>
        </r>
        <r>
          <rPr>
            <b/>
            <u val="single"/>
            <sz val="8"/>
            <rFont val="Tahoma"/>
            <family val="2"/>
          </rPr>
          <t>automātiski</t>
        </r>
        <r>
          <rPr>
            <sz val="8"/>
            <rFont val="Tahoma"/>
            <family val="2"/>
          </rPr>
          <t>).</t>
        </r>
      </text>
    </comment>
    <comment ref="Y20" authorId="1">
      <text>
        <r>
          <rPr>
            <sz val="8"/>
            <rFont val="Tahoma"/>
            <family val="2"/>
          </rPr>
          <t xml:space="preserve">Lai iegūtu rezultātus tabulās, kas izvietotas zemāk, lūdzu, aizpildiet kolonnu "MĀJA" ar </t>
        </r>
        <r>
          <rPr>
            <b/>
            <u val="single"/>
            <sz val="8"/>
            <rFont val="Tahoma"/>
            <family val="2"/>
          </rPr>
          <t>atbilstošo māju (izvēloties no izvēlnes tieši ievades šūnā)</t>
        </r>
        <r>
          <rPr>
            <sz val="8"/>
            <rFont val="Tahoma"/>
            <family val="2"/>
          </rPr>
          <t xml:space="preserve">, kurā Jums atrodas pretī norādītā planēta vai objekts (pārējās tabulu daļas un aprēķini aizpildīsies </t>
        </r>
        <r>
          <rPr>
            <b/>
            <u val="single"/>
            <sz val="8"/>
            <rFont val="Tahoma"/>
            <family val="2"/>
          </rPr>
          <t>automātiski</t>
        </r>
        <r>
          <rPr>
            <sz val="8"/>
            <rFont val="Tahoma"/>
            <family val="2"/>
          </rPr>
          <t>).</t>
        </r>
      </text>
    </comment>
    <comment ref="J60" authorId="1">
      <text>
        <r>
          <rPr>
            <sz val="8"/>
            <rFont val="Tahoma"/>
            <family val="2"/>
          </rPr>
          <t>Šeit Jūs iegūstat rezultātu, cik konkrētajam cilvēkam ir konkrēta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>stihija</t>
        </r>
        <r>
          <rPr>
            <sz val="8"/>
            <rFont val="Tahoma"/>
            <family val="2"/>
          </rPr>
          <t xml:space="preserve"> (pēc punktu skaita un procentuāli).</t>
        </r>
      </text>
    </comment>
    <comment ref="L60" authorId="1">
      <text>
        <r>
          <rPr>
            <sz val="8"/>
            <rFont val="Tahoma"/>
            <family val="2"/>
          </rPr>
          <t xml:space="preserve">Šeit Jūs iegūstat rezultātu, cik konkrētajam cilvēkam ir </t>
        </r>
        <r>
          <rPr>
            <b/>
            <u val="single"/>
            <sz val="8"/>
            <rFont val="Tahoma"/>
            <family val="2"/>
          </rPr>
          <t>Iņ/Jaņ</t>
        </r>
        <r>
          <rPr>
            <sz val="8"/>
            <rFont val="Tahoma"/>
            <family val="2"/>
          </rPr>
          <t xml:space="preserve"> (pēc punktu skaita un procentuāli).</t>
        </r>
      </text>
    </comment>
    <comment ref="G69" authorId="1">
      <text>
        <r>
          <rPr>
            <sz val="8"/>
            <rFont val="Tahoma"/>
            <family val="0"/>
          </rPr>
          <t xml:space="preserve">Šeit Jūs iegūstat rezultātu, cik konkrētajam cilvēkam ir izteikts kurš </t>
        </r>
        <r>
          <rPr>
            <b/>
            <u val="single"/>
            <sz val="8"/>
            <rFont val="Tahoma"/>
            <family val="2"/>
          </rPr>
          <t>enerģētiskais krusts</t>
        </r>
        <r>
          <rPr>
            <sz val="8"/>
            <rFont val="Tahoma"/>
            <family val="0"/>
          </rPr>
          <t xml:space="preserve"> (pēc punktu skaita un procentuāli).</t>
        </r>
      </text>
    </comment>
    <comment ref="I13" authorId="1">
      <text>
        <r>
          <rPr>
            <sz val="8"/>
            <rFont val="Tahoma"/>
            <family val="2"/>
          </rPr>
          <t xml:space="preserve">Lūdzu, </t>
        </r>
        <r>
          <rPr>
            <b/>
            <sz val="8"/>
            <rFont val="Tahoma"/>
            <family val="2"/>
          </rPr>
          <t>OBLIGĀTI</t>
        </r>
        <r>
          <rPr>
            <sz val="8"/>
            <rFont val="Tahoma"/>
            <family val="2"/>
          </rPr>
          <t xml:space="preserve"> izvēlieties atbilstošo dzimumu un vecumu (no izvēlnes), tas </t>
        </r>
        <r>
          <rPr>
            <b/>
            <u val="single"/>
            <sz val="8"/>
            <color indexed="10"/>
            <rFont val="Tahoma"/>
            <family val="2"/>
          </rPr>
          <t>ieteikmē aprēķinu koeficientus</t>
        </r>
        <r>
          <rPr>
            <sz val="8"/>
            <color indexed="10"/>
            <rFont val="Tahoma"/>
            <family val="2"/>
          </rPr>
          <t>.</t>
        </r>
      </text>
    </comment>
    <comment ref="F76" authorId="1">
      <text>
        <r>
          <rPr>
            <sz val="8"/>
            <rFont val="Tahoma"/>
            <family val="0"/>
          </rPr>
          <t xml:space="preserve">Šeit Jūs iegūstat rezultātu, cik konkrētajam cilvēkam ir izteikta, kura </t>
        </r>
        <r>
          <rPr>
            <b/>
            <u val="single"/>
            <sz val="8"/>
            <rFont val="Tahoma"/>
            <family val="2"/>
          </rPr>
          <t>zodiaka zīme</t>
        </r>
        <r>
          <rPr>
            <sz val="8"/>
            <rFont val="Tahoma"/>
            <family val="0"/>
          </rPr>
          <t xml:space="preserve"> (pēc punktu skaita un procentuāli).</t>
        </r>
      </text>
    </comment>
  </commentList>
</comments>
</file>

<file path=xl/sharedStrings.xml><?xml version="1.0" encoding="utf-8"?>
<sst xmlns="http://schemas.openxmlformats.org/spreadsheetml/2006/main" count="254" uniqueCount="91">
  <si>
    <t>Saule</t>
  </si>
  <si>
    <t>Mēness</t>
  </si>
  <si>
    <t>Merkurs</t>
  </si>
  <si>
    <t>Venēra</t>
  </si>
  <si>
    <t>Marss</t>
  </si>
  <si>
    <t>Jupiters</t>
  </si>
  <si>
    <t>Saturns</t>
  </si>
  <si>
    <t>Urāns</t>
  </si>
  <si>
    <t>Neptūns</t>
  </si>
  <si>
    <t>Ziemeļu mēness mezgls</t>
  </si>
  <si>
    <t xml:space="preserve">Dienvidu mēness mezgls </t>
  </si>
  <si>
    <t>ASC</t>
  </si>
  <si>
    <t>MC</t>
  </si>
  <si>
    <t>Strēlnieks</t>
  </si>
  <si>
    <t>Zivs</t>
  </si>
  <si>
    <t>Skorpions</t>
  </si>
  <si>
    <t>Lauva</t>
  </si>
  <si>
    <t>Jaunava</t>
  </si>
  <si>
    <t>Svari</t>
  </si>
  <si>
    <t>Vērsis</t>
  </si>
  <si>
    <t>Mežāzis</t>
  </si>
  <si>
    <t>Dvīņi</t>
  </si>
  <si>
    <t>Uguns</t>
  </si>
  <si>
    <t>Gaiss</t>
  </si>
  <si>
    <t>Ūdens</t>
  </si>
  <si>
    <t>Zeme</t>
  </si>
  <si>
    <t>Kardināls</t>
  </si>
  <si>
    <t>Fiksēts</t>
  </si>
  <si>
    <t>Mutabls</t>
  </si>
  <si>
    <t>#</t>
  </si>
  <si>
    <t>Auns</t>
  </si>
  <si>
    <t>Vēzis</t>
  </si>
  <si>
    <t>Ūdensvīrs</t>
  </si>
  <si>
    <t xml:space="preserve">Kardināls </t>
  </si>
  <si>
    <t xml:space="preserve">Fiksēts </t>
  </si>
  <si>
    <t xml:space="preserve">Mutabls </t>
  </si>
  <si>
    <t>Kopā pa stihijām</t>
  </si>
  <si>
    <t>Iņ</t>
  </si>
  <si>
    <t xml:space="preserve">Gaiss </t>
  </si>
  <si>
    <t>Jaņ</t>
  </si>
  <si>
    <t xml:space="preserve">Zeme </t>
  </si>
  <si>
    <t>Pārbaudei (jāsanāk 0)</t>
  </si>
  <si>
    <t>Stihija</t>
  </si>
  <si>
    <t>Dzimšanas datums:</t>
  </si>
  <si>
    <t>Vārds Uzvārds:</t>
  </si>
  <si>
    <t>Dzimšanas laiks:</t>
  </si>
  <si>
    <t>Enerģētiskais krusts</t>
  </si>
  <si>
    <t>Planēta</t>
  </si>
  <si>
    <t>Iņ/Jaņ</t>
  </si>
  <si>
    <t>Punkti</t>
  </si>
  <si>
    <t>Procenti</t>
  </si>
  <si>
    <t>Kopā Iņ/Jaņ</t>
  </si>
  <si>
    <t>Datu ievades tabula</t>
  </si>
  <si>
    <t>Iņ/Jaņ, stihiju un enerģētisko krustu atspoguļojuma tabula</t>
  </si>
  <si>
    <t>Dzimšanas vieta (valsts/pilsēta):</t>
  </si>
  <si>
    <t>Ja nepieciešami labojumi, izmantojiet komandu: Tools/Protection/Unprotect Sheet</t>
  </si>
  <si>
    <t>Zodiaka zīmju atspoguļojuma tabula</t>
  </si>
  <si>
    <t>Kopā enerģētiskais krusts</t>
  </si>
  <si>
    <t>Zodiaka zīme</t>
  </si>
  <si>
    <t>IC</t>
  </si>
  <si>
    <t>DSC</t>
  </si>
  <si>
    <t>Koeficients (pēc   A. Rača koeficientu sistēmas)</t>
  </si>
  <si>
    <t>Zivis</t>
  </si>
  <si>
    <t xml:space="preserve">Plūtons </t>
  </si>
  <si>
    <t>Lilita</t>
  </si>
  <si>
    <t>Hīrons</t>
  </si>
  <si>
    <t>Māja</t>
  </si>
  <si>
    <t>Atbilstošā māja</t>
  </si>
  <si>
    <t>1. māja</t>
  </si>
  <si>
    <t>2. māja</t>
  </si>
  <si>
    <t>3. māja</t>
  </si>
  <si>
    <t>4. māja</t>
  </si>
  <si>
    <t>5. māja</t>
  </si>
  <si>
    <t>6. māja</t>
  </si>
  <si>
    <t>7. māja</t>
  </si>
  <si>
    <t>8. māja</t>
  </si>
  <si>
    <t>9. māja</t>
  </si>
  <si>
    <t>10. māja</t>
  </si>
  <si>
    <t>11. māja</t>
  </si>
  <si>
    <t>12. māja</t>
  </si>
  <si>
    <t>Fortūna</t>
  </si>
  <si>
    <t>Datu ievades tabula (planēta/objekts zodiaka zīmē &amp; planēta/objekts mājā)</t>
  </si>
  <si>
    <t>Dzimums:</t>
  </si>
  <si>
    <t>Vecums:</t>
  </si>
  <si>
    <t>Sieviete</t>
  </si>
  <si>
    <t>Vīrietis</t>
  </si>
  <si>
    <t>Līdz 35 gadi</t>
  </si>
  <si>
    <t>35 un vairāk gadi</t>
  </si>
  <si>
    <t>Sievišķās planētas</t>
  </si>
  <si>
    <t>Vīrišķās planētas</t>
  </si>
  <si>
    <t>Koeficienta aprēķins (bez gadu nosacījuma)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</si>
</sst>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6]dddd\,\ yyyy&quot;. gada &quot;d\.\ mmmm"/>
    <numFmt numFmtId="173" formatCode="#,##0\ &quot;Ls&quot;;\-#,##0\ &quot;Ls&quot;"/>
    <numFmt numFmtId="174" formatCode="#,##0\ &quot;Ls&quot;;[Red]\-#,##0\ &quot;Ls&quot;"/>
    <numFmt numFmtId="175" formatCode="#,##0.00\ &quot;Ls&quot;;\-#,##0.00\ &quot;Ls&quot;"/>
    <numFmt numFmtId="176" formatCode="#,##0.00\ &quot;Ls&quot;;[Red]\-#,##0.00\ &quot;Ls&quot;"/>
    <numFmt numFmtId="177" formatCode="_-* #,##0\ &quot;Ls&quot;_-;\-* #,##0\ &quot;Ls&quot;_-;_-* &quot;-&quot;\ &quot;Ls&quot;_-;_-@_-"/>
    <numFmt numFmtId="178" formatCode="_-* #,##0\ _L_s_-;\-* #,##0\ _L_s_-;_-* &quot;-&quot;\ _L_s_-;_-@_-"/>
    <numFmt numFmtId="179" formatCode="_-* #,##0.00\ &quot;Ls&quot;_-;\-* #,##0.00\ &quot;Ls&quot;_-;_-* &quot;-&quot;??\ &quot;Ls&quot;_-;_-@_-"/>
    <numFmt numFmtId="180" formatCode="_-* #,##0.00\ _L_s_-;\-* #,##0.00\ _L_s_-;_-* &quot;-&quot;??\ _L_s_-;_-@_-"/>
    <numFmt numFmtId="181" formatCode="0.0%"/>
    <numFmt numFmtId="182" formatCode="0.00000000000000000%"/>
    <numFmt numFmtId="183" formatCode="0.000%"/>
    <numFmt numFmtId="184" formatCode="0.0000%"/>
    <numFmt numFmtId="185" formatCode="0.00000%"/>
    <numFmt numFmtId="186" formatCode="0.0"/>
    <numFmt numFmtId="187" formatCode="0.0000"/>
    <numFmt numFmtId="188" formatCode="0.000"/>
  </numFmts>
  <fonts count="17">
    <font>
      <sz val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22"/>
      <name val="Arial"/>
      <family val="2"/>
    </font>
    <font>
      <b/>
      <sz val="9"/>
      <color indexed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i/>
      <sz val="9"/>
      <color indexed="22"/>
      <name val="Arial"/>
      <family val="2"/>
    </font>
    <font>
      <b/>
      <u val="single"/>
      <sz val="10"/>
      <name val="Arial"/>
      <family val="2"/>
    </font>
    <font>
      <sz val="8"/>
      <color indexed="10"/>
      <name val="Tahoma"/>
      <family val="2"/>
    </font>
    <font>
      <b/>
      <u val="single"/>
      <sz val="8"/>
      <color indexed="10"/>
      <name val="Tahoma"/>
      <family val="2"/>
    </font>
    <font>
      <b/>
      <u val="single"/>
      <sz val="9"/>
      <color indexed="10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2" borderId="0" xfId="21" applyFont="1" applyFill="1" applyAlignment="1" applyProtection="1">
      <alignment vertical="center" wrapText="1"/>
      <protection/>
    </xf>
    <xf numFmtId="0" fontId="0" fillId="2" borderId="0" xfId="21" applyFont="1" applyFill="1" applyAlignment="1" applyProtection="1">
      <alignment horizontal="center" vertical="center" wrapText="1"/>
      <protection/>
    </xf>
    <xf numFmtId="0" fontId="0" fillId="2" borderId="0" xfId="21" applyFont="1" applyFill="1" applyAlignment="1" applyProtection="1">
      <alignment vertical="center"/>
      <protection/>
    </xf>
    <xf numFmtId="0" fontId="1" fillId="3" borderId="1" xfId="21" applyFont="1" applyFill="1" applyBorder="1" applyAlignment="1" applyProtection="1">
      <alignment horizontal="center" vertical="center" textRotation="90" wrapText="1"/>
      <protection/>
    </xf>
    <xf numFmtId="0" fontId="1" fillId="4" borderId="2" xfId="21" applyFont="1" applyFill="1" applyBorder="1" applyAlignment="1" applyProtection="1">
      <alignment horizontal="center" vertical="center" textRotation="90" wrapText="1"/>
      <protection/>
    </xf>
    <xf numFmtId="0" fontId="1" fillId="5" borderId="2" xfId="21" applyFont="1" applyFill="1" applyBorder="1" applyAlignment="1" applyProtection="1">
      <alignment horizontal="center" vertical="center" textRotation="90" wrapText="1"/>
      <protection/>
    </xf>
    <xf numFmtId="0" fontId="1" fillId="6" borderId="3" xfId="21" applyFont="1" applyFill="1" applyBorder="1" applyAlignment="1" applyProtection="1">
      <alignment horizontal="center" vertical="center" textRotation="90" wrapText="1"/>
      <protection/>
    </xf>
    <xf numFmtId="0" fontId="1" fillId="7" borderId="4" xfId="21" applyFont="1" applyFill="1" applyBorder="1" applyAlignment="1" applyProtection="1">
      <alignment horizontal="center" vertical="center" textRotation="90" wrapText="1"/>
      <protection/>
    </xf>
    <xf numFmtId="0" fontId="1" fillId="7" borderId="2" xfId="21" applyFont="1" applyFill="1" applyBorder="1" applyAlignment="1" applyProtection="1">
      <alignment horizontal="center" vertical="center" textRotation="90" wrapText="1"/>
      <protection/>
    </xf>
    <xf numFmtId="0" fontId="1" fillId="7" borderId="3" xfId="21" applyFont="1" applyFill="1" applyBorder="1" applyAlignment="1" applyProtection="1">
      <alignment horizontal="center" vertical="center" textRotation="90" wrapText="1"/>
      <protection/>
    </xf>
    <xf numFmtId="0" fontId="1" fillId="3" borderId="5" xfId="21" applyFont="1" applyFill="1" applyBorder="1" applyAlignment="1" applyProtection="1">
      <alignment horizontal="center" vertical="center" wrapText="1"/>
      <protection/>
    </xf>
    <xf numFmtId="0" fontId="1" fillId="4" borderId="6" xfId="21" applyFont="1" applyFill="1" applyBorder="1" applyAlignment="1" applyProtection="1">
      <alignment horizontal="center" vertical="center" wrapText="1"/>
      <protection/>
    </xf>
    <xf numFmtId="0" fontId="1" fillId="5" borderId="6" xfId="21" applyFont="1" applyFill="1" applyBorder="1" applyAlignment="1" applyProtection="1">
      <alignment horizontal="center" vertical="center" wrapText="1"/>
      <protection/>
    </xf>
    <xf numFmtId="0" fontId="1" fillId="8" borderId="6" xfId="21" applyFont="1" applyFill="1" applyBorder="1" applyAlignment="1" applyProtection="1">
      <alignment horizontal="center" vertical="center" wrapText="1"/>
      <protection/>
    </xf>
    <xf numFmtId="0" fontId="1" fillId="8" borderId="7" xfId="21" applyFont="1" applyFill="1" applyBorder="1" applyAlignment="1" applyProtection="1">
      <alignment horizontal="center" vertical="center" wrapText="1"/>
      <protection/>
    </xf>
    <xf numFmtId="0" fontId="1" fillId="8" borderId="8" xfId="21" applyFont="1" applyFill="1" applyBorder="1" applyAlignment="1" applyProtection="1">
      <alignment horizontal="center" vertical="center"/>
      <protection/>
    </xf>
    <xf numFmtId="0" fontId="1" fillId="3" borderId="5" xfId="21" applyFont="1" applyFill="1" applyBorder="1" applyAlignment="1" applyProtection="1">
      <alignment vertical="center"/>
      <protection/>
    </xf>
    <xf numFmtId="0" fontId="0" fillId="3" borderId="6" xfId="21" applyFont="1" applyFill="1" applyBorder="1" applyAlignment="1" applyProtection="1">
      <alignment horizontal="center" vertic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1" fillId="3" borderId="9" xfId="21" applyFont="1" applyFill="1" applyBorder="1" applyAlignment="1" applyProtection="1">
      <alignment horizontal="center" vertical="center" wrapText="1"/>
      <protection/>
    </xf>
    <xf numFmtId="0" fontId="1" fillId="4" borderId="10" xfId="21" applyFont="1" applyFill="1" applyBorder="1" applyAlignment="1" applyProtection="1">
      <alignment horizontal="center" vertical="center" wrapText="1"/>
      <protection/>
    </xf>
    <xf numFmtId="0" fontId="1" fillId="5" borderId="10" xfId="21" applyFont="1" applyFill="1" applyBorder="1" applyAlignment="1" applyProtection="1">
      <alignment horizontal="center" vertical="center" wrapText="1"/>
      <protection/>
    </xf>
    <xf numFmtId="0" fontId="1" fillId="8" borderId="10" xfId="21" applyFont="1" applyFill="1" applyBorder="1" applyAlignment="1" applyProtection="1">
      <alignment horizontal="center" vertical="center" wrapText="1"/>
      <protection/>
    </xf>
    <xf numFmtId="0" fontId="1" fillId="8" borderId="11" xfId="21" applyFont="1" applyFill="1" applyBorder="1" applyAlignment="1" applyProtection="1">
      <alignment horizontal="center" vertical="center" wrapText="1"/>
      <protection/>
    </xf>
    <xf numFmtId="0" fontId="1" fillId="6" borderId="9" xfId="21" applyFont="1" applyFill="1" applyBorder="1" applyAlignment="1" applyProtection="1">
      <alignment vertical="center"/>
      <protection/>
    </xf>
    <xf numFmtId="0" fontId="0" fillId="6" borderId="10" xfId="21" applyFont="1" applyFill="1" applyBorder="1" applyAlignment="1" applyProtection="1">
      <alignment horizontal="center" vertical="center"/>
      <protection/>
    </xf>
    <xf numFmtId="0" fontId="0" fillId="6" borderId="11" xfId="21" applyFont="1" applyFill="1" applyBorder="1" applyAlignment="1" applyProtection="1">
      <alignment horizontal="center" vertical="center"/>
      <protection/>
    </xf>
    <xf numFmtId="0" fontId="1" fillId="4" borderId="9" xfId="21" applyFont="1" applyFill="1" applyBorder="1" applyAlignment="1" applyProtection="1">
      <alignment vertical="center"/>
      <protection/>
    </xf>
    <xf numFmtId="0" fontId="0" fillId="4" borderId="10" xfId="21" applyFont="1" applyFill="1" applyBorder="1" applyAlignment="1" applyProtection="1">
      <alignment horizontal="center" vertical="center"/>
      <protection/>
    </xf>
    <xf numFmtId="0" fontId="0" fillId="4" borderId="11" xfId="21" applyFont="1" applyFill="1" applyBorder="1" applyAlignment="1" applyProtection="1">
      <alignment horizontal="center" vertical="center"/>
      <protection/>
    </xf>
    <xf numFmtId="0" fontId="1" fillId="5" borderId="9" xfId="21" applyFont="1" applyFill="1" applyBorder="1" applyAlignment="1" applyProtection="1">
      <alignment vertical="center"/>
      <protection/>
    </xf>
    <xf numFmtId="0" fontId="0" fillId="5" borderId="10" xfId="21" applyFont="1" applyFill="1" applyBorder="1" applyAlignment="1" applyProtection="1">
      <alignment horizontal="center" vertical="center"/>
      <protection/>
    </xf>
    <xf numFmtId="0" fontId="0" fillId="5" borderId="11" xfId="21" applyFont="1" applyFill="1" applyBorder="1" applyAlignment="1" applyProtection="1">
      <alignment horizontal="center" vertical="center"/>
      <protection/>
    </xf>
    <xf numFmtId="0" fontId="1" fillId="3" borderId="9" xfId="21" applyFont="1" applyFill="1" applyBorder="1" applyAlignment="1" applyProtection="1">
      <alignment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1" fillId="8" borderId="12" xfId="21" applyFont="1" applyFill="1" applyBorder="1" applyAlignment="1" applyProtection="1">
      <alignment horizontal="center" vertical="center"/>
      <protection/>
    </xf>
    <xf numFmtId="0" fontId="1" fillId="5" borderId="13" xfId="21" applyFont="1" applyFill="1" applyBorder="1" applyAlignment="1" applyProtection="1">
      <alignment vertical="center"/>
      <protection/>
    </xf>
    <xf numFmtId="0" fontId="0" fillId="5" borderId="14" xfId="21" applyFont="1" applyFill="1" applyBorder="1" applyAlignment="1" applyProtection="1">
      <alignment horizontal="center" vertical="center"/>
      <protection/>
    </xf>
    <xf numFmtId="0" fontId="0" fillId="5" borderId="15" xfId="21" applyFont="1" applyFill="1" applyBorder="1" applyAlignment="1" applyProtection="1">
      <alignment horizontal="center" vertical="center"/>
      <protection/>
    </xf>
    <xf numFmtId="0" fontId="1" fillId="3" borderId="13" xfId="21" applyFont="1" applyFill="1" applyBorder="1" applyAlignment="1" applyProtection="1">
      <alignment horizontal="center" vertical="center" wrapText="1"/>
      <protection/>
    </xf>
    <xf numFmtId="0" fontId="1" fillId="4" borderId="14" xfId="21" applyFont="1" applyFill="1" applyBorder="1" applyAlignment="1" applyProtection="1">
      <alignment horizontal="center" vertical="center" wrapText="1"/>
      <protection/>
    </xf>
    <xf numFmtId="0" fontId="1" fillId="5" borderId="14" xfId="21" applyFont="1" applyFill="1" applyBorder="1" applyAlignment="1" applyProtection="1">
      <alignment horizontal="center" vertical="center" wrapText="1"/>
      <protection/>
    </xf>
    <xf numFmtId="0" fontId="1" fillId="8" borderId="14" xfId="21" applyFont="1" applyFill="1" applyBorder="1" applyAlignment="1" applyProtection="1">
      <alignment horizontal="center" vertical="center" wrapText="1"/>
      <protection/>
    </xf>
    <xf numFmtId="0" fontId="1" fillId="8" borderId="15" xfId="21" applyFont="1" applyFill="1" applyBorder="1" applyAlignment="1" applyProtection="1">
      <alignment horizontal="center" vertical="center" wrapText="1"/>
      <protection/>
    </xf>
    <xf numFmtId="0" fontId="0" fillId="8" borderId="16" xfId="21" applyFont="1" applyFill="1" applyBorder="1" applyAlignment="1" applyProtection="1">
      <alignment horizontal="center" vertical="center" textRotation="90" wrapText="1"/>
      <protection/>
    </xf>
    <xf numFmtId="0" fontId="0" fillId="8" borderId="17" xfId="21" applyFont="1" applyFill="1" applyBorder="1" applyAlignment="1" applyProtection="1">
      <alignment horizontal="center" vertical="center" textRotation="90" wrapText="1"/>
      <protection/>
    </xf>
    <xf numFmtId="0" fontId="1" fillId="3" borderId="18" xfId="21" applyFont="1" applyFill="1" applyBorder="1" applyAlignment="1" applyProtection="1">
      <alignment vertical="center" wrapText="1"/>
      <protection/>
    </xf>
    <xf numFmtId="0" fontId="1" fillId="2" borderId="19" xfId="21" applyFont="1" applyFill="1" applyBorder="1" applyAlignment="1" applyProtection="1">
      <alignment horizontal="center" vertical="center" wrapText="1"/>
      <protection/>
    </xf>
    <xf numFmtId="0" fontId="1" fillId="2" borderId="20" xfId="21" applyFont="1" applyFill="1" applyBorder="1" applyAlignment="1" applyProtection="1">
      <alignment horizontal="center" vertical="center" wrapText="1"/>
      <protection/>
    </xf>
    <xf numFmtId="0" fontId="1" fillId="2" borderId="21" xfId="21" applyFont="1" applyFill="1" applyBorder="1" applyAlignment="1" applyProtection="1">
      <alignment horizontal="center" vertical="center" wrapText="1"/>
      <protection/>
    </xf>
    <xf numFmtId="0" fontId="1" fillId="3" borderId="19" xfId="21" applyFont="1" applyFill="1" applyBorder="1" applyAlignment="1" applyProtection="1">
      <alignment horizontal="center" vertical="center" wrapText="1"/>
      <protection/>
    </xf>
    <xf numFmtId="9" fontId="1" fillId="3" borderId="21" xfId="22" applyNumberFormat="1" applyFont="1" applyFill="1" applyBorder="1" applyAlignment="1" applyProtection="1">
      <alignment horizontal="center" vertical="center" wrapText="1"/>
      <protection/>
    </xf>
    <xf numFmtId="0" fontId="1" fillId="4" borderId="22" xfId="21" applyFont="1" applyFill="1" applyBorder="1" applyAlignment="1" applyProtection="1">
      <alignment vertical="center" wrapText="1"/>
      <protection/>
    </xf>
    <xf numFmtId="0" fontId="1" fillId="2" borderId="9" xfId="21" applyFont="1" applyFill="1" applyBorder="1" applyAlignment="1" applyProtection="1">
      <alignment horizontal="center" vertical="center" wrapText="1"/>
      <protection/>
    </xf>
    <xf numFmtId="0" fontId="1" fillId="2" borderId="10" xfId="21" applyFont="1" applyFill="1" applyBorder="1" applyAlignment="1" applyProtection="1">
      <alignment horizontal="center" vertical="center" wrapText="1"/>
      <protection/>
    </xf>
    <xf numFmtId="0" fontId="1" fillId="2" borderId="11" xfId="21" applyFont="1" applyFill="1" applyBorder="1" applyAlignment="1" applyProtection="1">
      <alignment horizontal="center" vertical="center" wrapText="1"/>
      <protection/>
    </xf>
    <xf numFmtId="0" fontId="1" fillId="4" borderId="9" xfId="21" applyFont="1" applyFill="1" applyBorder="1" applyAlignment="1" applyProtection="1">
      <alignment horizontal="center" vertical="center" wrapText="1"/>
      <protection/>
    </xf>
    <xf numFmtId="9" fontId="1" fillId="4" borderId="11" xfId="22" applyNumberFormat="1" applyFont="1" applyFill="1" applyBorder="1" applyAlignment="1" applyProtection="1">
      <alignment horizontal="center" vertical="center" wrapText="1"/>
      <protection/>
    </xf>
    <xf numFmtId="0" fontId="1" fillId="5" borderId="22" xfId="21" applyFont="1" applyFill="1" applyBorder="1" applyAlignment="1" applyProtection="1">
      <alignment vertical="center" wrapText="1"/>
      <protection/>
    </xf>
    <xf numFmtId="0" fontId="1" fillId="5" borderId="9" xfId="21" applyFont="1" applyFill="1" applyBorder="1" applyAlignment="1" applyProtection="1">
      <alignment horizontal="center" vertical="center" wrapText="1"/>
      <protection/>
    </xf>
    <xf numFmtId="9" fontId="1" fillId="5" borderId="11" xfId="22" applyNumberFormat="1" applyFont="1" applyFill="1" applyBorder="1" applyAlignment="1" applyProtection="1">
      <alignment horizontal="center" vertical="center" wrapText="1"/>
      <protection/>
    </xf>
    <xf numFmtId="0" fontId="1" fillId="6" borderId="23" xfId="21" applyFont="1" applyFill="1" applyBorder="1" applyAlignment="1" applyProtection="1">
      <alignment vertical="center" wrapText="1"/>
      <protection/>
    </xf>
    <xf numFmtId="0" fontId="1" fillId="2" borderId="24" xfId="21" applyFont="1" applyFill="1" applyBorder="1" applyAlignment="1" applyProtection="1">
      <alignment horizontal="center" vertical="center" wrapText="1"/>
      <protection/>
    </xf>
    <xf numFmtId="0" fontId="1" fillId="2" borderId="25" xfId="21" applyFont="1" applyFill="1" applyBorder="1" applyAlignment="1" applyProtection="1">
      <alignment horizontal="center" vertical="center" wrapText="1"/>
      <protection/>
    </xf>
    <xf numFmtId="0" fontId="1" fillId="2" borderId="26" xfId="21" applyFont="1" applyFill="1" applyBorder="1" applyAlignment="1" applyProtection="1">
      <alignment horizontal="center" vertical="center" wrapText="1"/>
      <protection/>
    </xf>
    <xf numFmtId="0" fontId="1" fillId="6" borderId="13" xfId="21" applyFont="1" applyFill="1" applyBorder="1" applyAlignment="1" applyProtection="1">
      <alignment horizontal="center" vertical="center" wrapText="1"/>
      <protection/>
    </xf>
    <xf numFmtId="9" fontId="1" fillId="6" borderId="15" xfId="22" applyNumberFormat="1" applyFont="1" applyFill="1" applyBorder="1" applyAlignment="1" applyProtection="1">
      <alignment horizontal="center" vertical="center" wrapText="1"/>
      <protection/>
    </xf>
    <xf numFmtId="0" fontId="1" fillId="9" borderId="5" xfId="21" applyFont="1" applyFill="1" applyBorder="1" applyAlignment="1" applyProtection="1">
      <alignment horizontal="center" vertical="center" wrapText="1"/>
      <protection/>
    </xf>
    <xf numFmtId="0" fontId="1" fillId="9" borderId="6" xfId="21" applyFont="1" applyFill="1" applyBorder="1" applyAlignment="1" applyProtection="1">
      <alignment horizontal="center" vertical="center" wrapText="1"/>
      <protection/>
    </xf>
    <xf numFmtId="0" fontId="1" fillId="9" borderId="7" xfId="21" applyFont="1" applyFill="1" applyBorder="1" applyAlignment="1" applyProtection="1">
      <alignment horizontal="center" vertical="center" wrapText="1"/>
      <protection/>
    </xf>
    <xf numFmtId="9" fontId="1" fillId="9" borderId="13" xfId="22" applyFont="1" applyFill="1" applyBorder="1" applyAlignment="1" applyProtection="1">
      <alignment horizontal="center" vertical="center" wrapText="1"/>
      <protection/>
    </xf>
    <xf numFmtId="9" fontId="1" fillId="9" borderId="14" xfId="22" applyFont="1" applyFill="1" applyBorder="1" applyAlignment="1" applyProtection="1">
      <alignment horizontal="center" vertical="center" wrapText="1"/>
      <protection/>
    </xf>
    <xf numFmtId="9" fontId="1" fillId="9" borderId="15" xfId="22" applyFont="1" applyFill="1" applyBorder="1" applyAlignment="1" applyProtection="1">
      <alignment horizontal="center" vertical="center" wrapText="1"/>
      <protection/>
    </xf>
    <xf numFmtId="0" fontId="1" fillId="2" borderId="0" xfId="21" applyFont="1" applyFill="1" applyBorder="1" applyAlignment="1" applyProtection="1">
      <alignment horizontal="center" vertical="center" wrapText="1"/>
      <protection/>
    </xf>
    <xf numFmtId="0" fontId="6" fillId="2" borderId="0" xfId="21" applyFont="1" applyFill="1" applyAlignment="1" applyProtection="1">
      <alignment horizontal="right" vertical="center" wrapText="1"/>
      <protection/>
    </xf>
    <xf numFmtId="0" fontId="6" fillId="2" borderId="0" xfId="21" applyFont="1" applyFill="1" applyAlignment="1" applyProtection="1">
      <alignment horizontal="center" vertical="center" wrapText="1"/>
      <protection/>
    </xf>
    <xf numFmtId="0" fontId="6" fillId="2" borderId="0" xfId="21" applyFont="1" applyFill="1" applyAlignment="1" applyProtection="1">
      <alignment vertical="center" wrapText="1"/>
      <protection/>
    </xf>
    <xf numFmtId="0" fontId="11" fillId="2" borderId="0" xfId="21" applyFont="1" applyFill="1" applyAlignment="1" applyProtection="1">
      <alignment vertical="center"/>
      <protection/>
    </xf>
    <xf numFmtId="0" fontId="7" fillId="7" borderId="27" xfId="21" applyFont="1" applyFill="1" applyBorder="1" applyAlignment="1" applyProtection="1">
      <alignment horizontal="center" vertical="center" wrapText="1"/>
      <protection/>
    </xf>
    <xf numFmtId="0" fontId="7" fillId="7" borderId="22" xfId="21" applyFont="1" applyFill="1" applyBorder="1" applyAlignment="1" applyProtection="1">
      <alignment horizontal="center" vertical="center" wrapText="1"/>
      <protection/>
    </xf>
    <xf numFmtId="0" fontId="7" fillId="7" borderId="23" xfId="21" applyFont="1" applyFill="1" applyBorder="1" applyAlignment="1" applyProtection="1">
      <alignment horizontal="center" vertical="center" wrapText="1"/>
      <protection/>
    </xf>
    <xf numFmtId="0" fontId="1" fillId="8" borderId="27" xfId="21" applyFont="1" applyFill="1" applyBorder="1" applyAlignment="1" applyProtection="1">
      <alignment vertical="center" wrapText="1"/>
      <protection/>
    </xf>
    <xf numFmtId="0" fontId="1" fillId="8" borderId="22" xfId="21" applyFont="1" applyFill="1" applyBorder="1" applyAlignment="1" applyProtection="1">
      <alignment vertical="center" wrapText="1"/>
      <protection/>
    </xf>
    <xf numFmtId="0" fontId="1" fillId="8" borderId="23" xfId="21" applyFont="1" applyFill="1" applyBorder="1" applyAlignment="1" applyProtection="1">
      <alignment vertical="center" wrapText="1"/>
      <protection/>
    </xf>
    <xf numFmtId="0" fontId="1" fillId="6" borderId="28" xfId="21" applyFont="1" applyFill="1" applyBorder="1" applyAlignment="1" applyProtection="1">
      <alignment horizontal="center" vertical="center" wrapText="1"/>
      <protection/>
    </xf>
    <xf numFmtId="0" fontId="1" fillId="6" borderId="29" xfId="21" applyFont="1" applyFill="1" applyBorder="1" applyAlignment="1" applyProtection="1">
      <alignment horizontal="center" vertical="center" wrapText="1"/>
      <protection/>
    </xf>
    <xf numFmtId="0" fontId="1" fillId="6" borderId="30" xfId="21" applyFont="1" applyFill="1" applyBorder="1" applyAlignment="1" applyProtection="1">
      <alignment horizontal="center" vertical="center" wrapText="1"/>
      <protection/>
    </xf>
    <xf numFmtId="0" fontId="1" fillId="8" borderId="5" xfId="21" applyFont="1" applyFill="1" applyBorder="1" applyAlignment="1" applyProtection="1">
      <alignment horizontal="center" vertical="center" wrapText="1"/>
      <protection/>
    </xf>
    <xf numFmtId="0" fontId="1" fillId="8" borderId="9" xfId="21" applyFont="1" applyFill="1" applyBorder="1" applyAlignment="1" applyProtection="1">
      <alignment horizontal="center" vertical="center" wrapText="1"/>
      <protection/>
    </xf>
    <xf numFmtId="0" fontId="1" fillId="8" borderId="13" xfId="21" applyFont="1" applyFill="1" applyBorder="1" applyAlignment="1" applyProtection="1">
      <alignment horizontal="center" vertical="center" wrapText="1"/>
      <protection/>
    </xf>
    <xf numFmtId="0" fontId="0" fillId="9" borderId="27" xfId="21" applyFont="1" applyFill="1" applyBorder="1" applyAlignment="1" applyProtection="1">
      <alignment horizontal="center" vertical="center" wrapText="1"/>
      <protection/>
    </xf>
    <xf numFmtId="0" fontId="0" fillId="9" borderId="22" xfId="21" applyFont="1" applyFill="1" applyBorder="1" applyAlignment="1" applyProtection="1">
      <alignment horizontal="center" vertical="center" wrapText="1"/>
      <protection/>
    </xf>
    <xf numFmtId="0" fontId="0" fillId="9" borderId="23" xfId="21" applyFont="1" applyFill="1" applyBorder="1" applyAlignment="1" applyProtection="1">
      <alignment horizontal="center" vertical="center" wrapText="1"/>
      <protection/>
    </xf>
    <xf numFmtId="0" fontId="0" fillId="8" borderId="31" xfId="21" applyFont="1" applyFill="1" applyBorder="1" applyAlignment="1" applyProtection="1">
      <alignment horizontal="center" vertical="center" wrapText="1"/>
      <protection/>
    </xf>
    <xf numFmtId="0" fontId="0" fillId="8" borderId="8" xfId="21" applyFont="1" applyFill="1" applyBorder="1" applyAlignment="1" applyProtection="1">
      <alignment horizontal="center" vertical="center" wrapText="1"/>
      <protection/>
    </xf>
    <xf numFmtId="0" fontId="0" fillId="8" borderId="12" xfId="21" applyFont="1" applyFill="1" applyBorder="1" applyAlignment="1" applyProtection="1">
      <alignment horizontal="center" vertical="center" wrapText="1"/>
      <protection/>
    </xf>
    <xf numFmtId="0" fontId="8" fillId="2" borderId="0" xfId="21" applyFont="1" applyFill="1" applyAlignment="1" applyProtection="1">
      <alignment horizontal="center" vertical="center"/>
      <protection/>
    </xf>
    <xf numFmtId="0" fontId="1" fillId="3" borderId="8" xfId="21" applyFont="1" applyFill="1" applyBorder="1" applyAlignment="1" applyProtection="1">
      <alignment horizontal="center" vertical="center"/>
      <protection/>
    </xf>
    <xf numFmtId="0" fontId="1" fillId="6" borderId="8" xfId="21" applyFont="1" applyFill="1" applyBorder="1" applyAlignment="1" applyProtection="1">
      <alignment horizontal="center" vertical="center"/>
      <protection/>
    </xf>
    <xf numFmtId="0" fontId="1" fillId="4" borderId="8" xfId="21" applyFont="1" applyFill="1" applyBorder="1" applyAlignment="1" applyProtection="1">
      <alignment horizontal="center" vertical="center"/>
      <protection/>
    </xf>
    <xf numFmtId="0" fontId="1" fillId="5" borderId="8" xfId="21" applyFont="1" applyFill="1" applyBorder="1" applyAlignment="1" applyProtection="1">
      <alignment horizontal="center" vertical="center"/>
      <protection/>
    </xf>
    <xf numFmtId="0" fontId="1" fillId="5" borderId="12" xfId="21" applyFont="1" applyFill="1" applyBorder="1" applyAlignment="1" applyProtection="1">
      <alignment horizontal="center" vertical="center"/>
      <protection/>
    </xf>
    <xf numFmtId="9" fontId="1" fillId="4" borderId="21" xfId="22" applyNumberFormat="1" applyFont="1" applyFill="1" applyBorder="1" applyAlignment="1" applyProtection="1">
      <alignment horizontal="center" vertical="center" wrapText="1"/>
      <protection/>
    </xf>
    <xf numFmtId="9" fontId="1" fillId="5" borderId="21" xfId="22" applyNumberFormat="1" applyFont="1" applyFill="1" applyBorder="1" applyAlignment="1" applyProtection="1">
      <alignment horizontal="center" vertical="center" wrapText="1"/>
      <protection/>
    </xf>
    <xf numFmtId="9" fontId="1" fillId="6" borderId="32" xfId="22" applyNumberFormat="1" applyFont="1" applyFill="1" applyBorder="1" applyAlignment="1" applyProtection="1">
      <alignment horizontal="center" vertical="center" wrapText="1"/>
      <protection/>
    </xf>
    <xf numFmtId="0" fontId="8" fillId="2" borderId="0" xfId="21" applyFont="1" applyFill="1" applyAlignment="1" applyProtection="1">
      <alignment vertical="center"/>
      <protection/>
    </xf>
    <xf numFmtId="0" fontId="1" fillId="2" borderId="0" xfId="21" applyFont="1" applyFill="1" applyBorder="1" applyAlignment="1" applyProtection="1">
      <alignment vertical="center"/>
      <protection/>
    </xf>
    <xf numFmtId="20" fontId="1" fillId="2" borderId="0" xfId="21" applyNumberFormat="1" applyFont="1" applyFill="1" applyBorder="1" applyAlignment="1" applyProtection="1">
      <alignment vertical="center"/>
      <protection/>
    </xf>
    <xf numFmtId="0" fontId="0" fillId="2" borderId="0" xfId="21" applyFont="1" applyFill="1" applyAlignment="1" applyProtection="1">
      <alignment horizontal="left" vertical="center"/>
      <protection/>
    </xf>
    <xf numFmtId="0" fontId="0" fillId="2" borderId="27" xfId="21" applyFont="1" applyFill="1" applyBorder="1" applyAlignment="1" applyProtection="1">
      <alignment vertical="center" wrapText="1"/>
      <protection/>
    </xf>
    <xf numFmtId="0" fontId="0" fillId="2" borderId="22" xfId="21" applyFont="1" applyFill="1" applyBorder="1" applyAlignment="1" applyProtection="1">
      <alignment vertical="center" wrapText="1"/>
      <protection/>
    </xf>
    <xf numFmtId="0" fontId="0" fillId="2" borderId="23" xfId="21" applyFont="1" applyFill="1" applyBorder="1" applyAlignment="1" applyProtection="1">
      <alignment vertical="center" wrapText="1"/>
      <protection/>
    </xf>
    <xf numFmtId="0" fontId="1" fillId="2" borderId="0" xfId="21" applyFont="1" applyFill="1" applyAlignment="1" applyProtection="1">
      <alignment horizontal="left" vertical="center"/>
      <protection/>
    </xf>
    <xf numFmtId="22" fontId="1" fillId="2" borderId="0" xfId="21" applyNumberFormat="1" applyFont="1" applyFill="1" applyAlignment="1" applyProtection="1">
      <alignment horizontal="left" vertical="center"/>
      <protection/>
    </xf>
    <xf numFmtId="0" fontId="0" fillId="2" borderId="31" xfId="21" applyFont="1" applyFill="1" applyBorder="1" applyAlignment="1" applyProtection="1">
      <alignment vertical="center" wrapText="1"/>
      <protection locked="0"/>
    </xf>
    <xf numFmtId="0" fontId="0" fillId="2" borderId="8" xfId="21" applyFont="1" applyFill="1" applyBorder="1" applyAlignment="1" applyProtection="1">
      <alignment vertical="center" wrapText="1"/>
      <protection locked="0"/>
    </xf>
    <xf numFmtId="0" fontId="0" fillId="2" borderId="12" xfId="21" applyFont="1" applyFill="1" applyBorder="1" applyAlignment="1" applyProtection="1">
      <alignment vertical="center" wrapText="1"/>
      <protection locked="0"/>
    </xf>
    <xf numFmtId="2" fontId="1" fillId="9" borderId="5" xfId="21" applyNumberFormat="1" applyFont="1" applyFill="1" applyBorder="1" applyAlignment="1" applyProtection="1">
      <alignment horizontal="center" vertical="center" wrapText="1"/>
      <protection/>
    </xf>
    <xf numFmtId="2" fontId="1" fillId="9" borderId="6" xfId="21" applyNumberFormat="1" applyFont="1" applyFill="1" applyBorder="1" applyAlignment="1" applyProtection="1">
      <alignment horizontal="center" vertical="center" wrapText="1"/>
      <protection/>
    </xf>
    <xf numFmtId="2" fontId="1" fillId="9" borderId="7" xfId="21" applyNumberFormat="1" applyFont="1" applyFill="1" applyBorder="1" applyAlignment="1" applyProtection="1">
      <alignment horizontal="center" vertical="center" wrapText="1"/>
      <protection/>
    </xf>
    <xf numFmtId="2" fontId="1" fillId="4" borderId="9" xfId="21" applyNumberFormat="1" applyFont="1" applyFill="1" applyBorder="1" applyAlignment="1" applyProtection="1">
      <alignment horizontal="center" vertical="center" wrapText="1"/>
      <protection/>
    </xf>
    <xf numFmtId="2" fontId="1" fillId="5" borderId="9" xfId="21" applyNumberFormat="1" applyFont="1" applyFill="1" applyBorder="1" applyAlignment="1" applyProtection="1">
      <alignment horizontal="center" vertical="center" wrapText="1"/>
      <protection/>
    </xf>
    <xf numFmtId="2" fontId="1" fillId="6" borderId="13" xfId="21" applyNumberFormat="1" applyFont="1" applyFill="1" applyBorder="1" applyAlignment="1" applyProtection="1">
      <alignment horizontal="center" vertical="center" wrapText="1"/>
      <protection/>
    </xf>
    <xf numFmtId="2" fontId="1" fillId="3" borderId="19" xfId="21" applyNumberFormat="1" applyFont="1" applyFill="1" applyBorder="1" applyAlignment="1" applyProtection="1">
      <alignment horizontal="center" vertical="center" wrapText="1"/>
      <protection/>
    </xf>
    <xf numFmtId="0" fontId="0" fillId="8" borderId="33" xfId="21" applyFont="1" applyFill="1" applyBorder="1" applyAlignment="1" applyProtection="1">
      <alignment horizontal="center" vertical="center" textRotation="90" wrapText="1"/>
      <protection/>
    </xf>
    <xf numFmtId="0" fontId="0" fillId="8" borderId="34" xfId="21" applyFont="1" applyFill="1" applyBorder="1" applyAlignment="1" applyProtection="1">
      <alignment horizontal="center" vertical="center" textRotation="90" wrapText="1"/>
      <protection/>
    </xf>
    <xf numFmtId="0" fontId="0" fillId="2" borderId="10" xfId="21" applyFont="1" applyFill="1" applyBorder="1" applyAlignment="1" applyProtection="1">
      <alignment vertical="center" wrapText="1"/>
      <protection/>
    </xf>
    <xf numFmtId="186" fontId="0" fillId="2" borderId="10" xfId="21" applyNumberFormat="1" applyFont="1" applyFill="1" applyBorder="1" applyAlignment="1" applyProtection="1">
      <alignment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7" fillId="7" borderId="31" xfId="21" applyFont="1" applyFill="1" applyBorder="1" applyAlignment="1" applyProtection="1">
      <alignment horizontal="center" vertical="center" wrapText="1"/>
      <protection/>
    </xf>
    <xf numFmtId="0" fontId="7" fillId="7" borderId="8" xfId="21" applyFont="1" applyFill="1" applyBorder="1" applyAlignment="1" applyProtection="1">
      <alignment horizontal="center" vertical="center" wrapText="1"/>
      <protection/>
    </xf>
    <xf numFmtId="0" fontId="7" fillId="7" borderId="12" xfId="21" applyFont="1" applyFill="1" applyBorder="1" applyAlignment="1" applyProtection="1">
      <alignment horizontal="center" vertical="center" wrapText="1"/>
      <protection/>
    </xf>
    <xf numFmtId="2" fontId="1" fillId="2" borderId="19" xfId="21" applyNumberFormat="1" applyFont="1" applyFill="1" applyBorder="1" applyAlignment="1" applyProtection="1">
      <alignment horizontal="center" vertical="center" wrapText="1"/>
      <protection/>
    </xf>
    <xf numFmtId="2" fontId="1" fillId="2" borderId="20" xfId="21" applyNumberFormat="1" applyFont="1" applyFill="1" applyBorder="1" applyAlignment="1" applyProtection="1">
      <alignment horizontal="center" vertical="center" wrapText="1"/>
      <protection/>
    </xf>
    <xf numFmtId="2" fontId="1" fillId="2" borderId="21" xfId="21" applyNumberFormat="1" applyFont="1" applyFill="1" applyBorder="1" applyAlignment="1" applyProtection="1">
      <alignment horizontal="center" vertical="center" wrapText="1"/>
      <protection/>
    </xf>
    <xf numFmtId="2" fontId="1" fillId="2" borderId="9" xfId="21" applyNumberFormat="1" applyFont="1" applyFill="1" applyBorder="1" applyAlignment="1" applyProtection="1">
      <alignment horizontal="center" vertical="center" wrapText="1"/>
      <protection/>
    </xf>
    <xf numFmtId="2" fontId="1" fillId="2" borderId="10" xfId="21" applyNumberFormat="1" applyFont="1" applyFill="1" applyBorder="1" applyAlignment="1" applyProtection="1">
      <alignment horizontal="center" vertical="center" wrapText="1"/>
      <protection/>
    </xf>
    <xf numFmtId="2" fontId="1" fillId="2" borderId="11" xfId="21" applyNumberFormat="1" applyFont="1" applyFill="1" applyBorder="1" applyAlignment="1" applyProtection="1">
      <alignment horizontal="center" vertical="center" wrapText="1"/>
      <protection/>
    </xf>
    <xf numFmtId="2" fontId="1" fillId="2" borderId="24" xfId="21" applyNumberFormat="1" applyFont="1" applyFill="1" applyBorder="1" applyAlignment="1" applyProtection="1">
      <alignment horizontal="center" vertical="center" wrapText="1"/>
      <protection/>
    </xf>
    <xf numFmtId="2" fontId="1" fillId="2" borderId="25" xfId="21" applyNumberFormat="1" applyFont="1" applyFill="1" applyBorder="1" applyAlignment="1" applyProtection="1">
      <alignment horizontal="center" vertical="center" wrapText="1"/>
      <protection/>
    </xf>
    <xf numFmtId="2" fontId="1" fillId="2" borderId="26" xfId="21" applyNumberFormat="1" applyFont="1" applyFill="1" applyBorder="1" applyAlignment="1" applyProtection="1">
      <alignment horizontal="center" vertical="center" wrapText="1"/>
      <protection/>
    </xf>
    <xf numFmtId="0" fontId="0" fillId="2" borderId="0" xfId="21" applyFont="1" applyFill="1" applyBorder="1" applyAlignment="1" applyProtection="1">
      <alignment vertical="center"/>
      <protection/>
    </xf>
    <xf numFmtId="0" fontId="1" fillId="2" borderId="0" xfId="21" applyFont="1" applyFill="1" applyBorder="1" applyAlignment="1" applyProtection="1">
      <alignment horizontal="left" vertical="center"/>
      <protection/>
    </xf>
    <xf numFmtId="9" fontId="1" fillId="10" borderId="15" xfId="22" applyFont="1" applyFill="1" applyBorder="1" applyAlignment="1" applyProtection="1">
      <alignment horizontal="center" vertical="center" wrapText="1"/>
      <protection/>
    </xf>
    <xf numFmtId="9" fontId="1" fillId="11" borderId="7" xfId="22" applyFont="1" applyFill="1" applyBorder="1" applyAlignment="1" applyProtection="1">
      <alignment horizontal="center" vertical="center" wrapText="1"/>
      <protection/>
    </xf>
    <xf numFmtId="9" fontId="1" fillId="11" borderId="11" xfId="22" applyFont="1" applyFill="1" applyBorder="1" applyAlignment="1" applyProtection="1">
      <alignment horizontal="center" vertical="center" wrapText="1"/>
      <protection/>
    </xf>
    <xf numFmtId="9" fontId="1" fillId="10" borderId="11" xfId="22" applyFont="1" applyFill="1" applyBorder="1" applyAlignment="1" applyProtection="1">
      <alignment horizontal="center" vertical="center" wrapText="1"/>
      <protection/>
    </xf>
    <xf numFmtId="0" fontId="7" fillId="12" borderId="35" xfId="21" applyFont="1" applyFill="1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/>
      <protection/>
    </xf>
    <xf numFmtId="0" fontId="15" fillId="2" borderId="0" xfId="21" applyFont="1" applyFill="1" applyBorder="1" applyAlignment="1" applyProtection="1">
      <alignment horizontal="left" vertical="center"/>
      <protection/>
    </xf>
    <xf numFmtId="0" fontId="1" fillId="2" borderId="16" xfId="21" applyFont="1" applyFill="1" applyBorder="1" applyAlignment="1" applyProtection="1">
      <alignment horizontal="left" vertical="center"/>
      <protection locked="0"/>
    </xf>
    <xf numFmtId="0" fontId="1" fillId="2" borderId="37" xfId="21" applyFont="1" applyFill="1" applyBorder="1" applyAlignment="1" applyProtection="1">
      <alignment horizontal="left" vertical="center"/>
      <protection locked="0"/>
    </xf>
    <xf numFmtId="0" fontId="7" fillId="12" borderId="35" xfId="21" applyFont="1" applyFill="1" applyBorder="1" applyAlignment="1" applyProtection="1">
      <alignment horizontal="center" vertical="center" wrapText="1"/>
      <protection/>
    </xf>
    <xf numFmtId="0" fontId="7" fillId="12" borderId="38" xfId="21" applyFont="1" applyFill="1" applyBorder="1" applyAlignment="1" applyProtection="1">
      <alignment horizontal="center" vertical="center" wrapText="1"/>
      <protection/>
    </xf>
    <xf numFmtId="0" fontId="8" fillId="2" borderId="0" xfId="21" applyFont="1" applyFill="1" applyAlignment="1" applyProtection="1">
      <alignment horizontal="center" vertical="center"/>
      <protection/>
    </xf>
    <xf numFmtId="0" fontId="7" fillId="12" borderId="16" xfId="21" applyFont="1" applyFill="1" applyBorder="1" applyAlignment="1" applyProtection="1">
      <alignment horizontal="center" vertical="center"/>
      <protection/>
    </xf>
    <xf numFmtId="0" fontId="7" fillId="12" borderId="39" xfId="21" applyFont="1" applyFill="1" applyBorder="1" applyAlignment="1" applyProtection="1">
      <alignment horizontal="center" vertical="center"/>
      <protection/>
    </xf>
    <xf numFmtId="0" fontId="7" fillId="12" borderId="37" xfId="21" applyFont="1" applyFill="1" applyBorder="1" applyAlignment="1" applyProtection="1">
      <alignment horizontal="center" vertical="center"/>
      <protection/>
    </xf>
    <xf numFmtId="0" fontId="12" fillId="2" borderId="0" xfId="21" applyFont="1" applyFill="1" applyAlignment="1" applyProtection="1">
      <alignment horizontal="center" vertical="center"/>
      <protection/>
    </xf>
    <xf numFmtId="0" fontId="7" fillId="12" borderId="36" xfId="21" applyFont="1" applyFill="1" applyBorder="1" applyAlignment="1" applyProtection="1">
      <alignment horizontal="center" vertical="center" wrapText="1"/>
      <protection/>
    </xf>
    <xf numFmtId="0" fontId="7" fillId="12" borderId="40" xfId="21" applyFont="1" applyFill="1" applyBorder="1" applyAlignment="1" applyProtection="1">
      <alignment horizontal="center" vertical="center"/>
      <protection/>
    </xf>
    <xf numFmtId="0" fontId="7" fillId="12" borderId="41" xfId="21" applyFont="1" applyFill="1" applyBorder="1" applyAlignment="1" applyProtection="1">
      <alignment horizontal="center" vertical="center"/>
      <protection/>
    </xf>
    <xf numFmtId="0" fontId="7" fillId="12" borderId="42" xfId="21" applyFont="1" applyFill="1" applyBorder="1" applyAlignment="1" applyProtection="1">
      <alignment horizontal="center" vertical="center"/>
      <protection/>
    </xf>
    <xf numFmtId="0" fontId="1" fillId="9" borderId="5" xfId="21" applyFont="1" applyFill="1" applyBorder="1" applyAlignment="1" applyProtection="1">
      <alignment horizontal="center" vertical="center" textRotation="90" wrapText="1"/>
      <protection/>
    </xf>
    <xf numFmtId="0" fontId="1" fillId="9" borderId="13" xfId="21" applyFont="1" applyFill="1" applyBorder="1" applyAlignment="1" applyProtection="1">
      <alignment horizontal="center" vertical="center" textRotation="90" wrapText="1"/>
      <protection/>
    </xf>
    <xf numFmtId="0" fontId="1" fillId="9" borderId="6" xfId="21" applyFont="1" applyFill="1" applyBorder="1" applyAlignment="1" applyProtection="1">
      <alignment horizontal="center" vertical="center" textRotation="90" wrapText="1"/>
      <protection/>
    </xf>
    <xf numFmtId="0" fontId="1" fillId="9" borderId="14" xfId="21" applyFont="1" applyFill="1" applyBorder="1" applyAlignment="1" applyProtection="1">
      <alignment horizontal="center" vertical="center" textRotation="90" wrapText="1"/>
      <protection/>
    </xf>
    <xf numFmtId="0" fontId="1" fillId="9" borderId="7" xfId="21" applyFont="1" applyFill="1" applyBorder="1" applyAlignment="1" applyProtection="1">
      <alignment horizontal="center" vertical="center" textRotation="90" wrapText="1"/>
      <protection/>
    </xf>
    <xf numFmtId="0" fontId="1" fillId="9" borderId="15" xfId="21" applyFont="1" applyFill="1" applyBorder="1" applyAlignment="1" applyProtection="1">
      <alignment horizontal="center" vertical="center" textRotation="90" wrapText="1"/>
      <protection/>
    </xf>
    <xf numFmtId="0" fontId="7" fillId="12" borderId="42" xfId="21" applyFont="1" applyFill="1" applyBorder="1" applyAlignment="1" applyProtection="1">
      <alignment horizontal="center" vertical="center" wrapText="1"/>
      <protection/>
    </xf>
    <xf numFmtId="0" fontId="7" fillId="12" borderId="43" xfId="21" applyFont="1" applyFill="1" applyBorder="1" applyAlignment="1" applyProtection="1">
      <alignment horizontal="center" vertical="center" wrapText="1"/>
      <protection/>
    </xf>
    <xf numFmtId="0" fontId="1" fillId="2" borderId="44" xfId="21" applyFont="1" applyFill="1" applyBorder="1" applyAlignment="1" applyProtection="1">
      <alignment horizontal="center" vertical="center"/>
      <protection locked="0"/>
    </xf>
    <xf numFmtId="0" fontId="1" fillId="2" borderId="45" xfId="21" applyFont="1" applyFill="1" applyBorder="1" applyAlignment="1" applyProtection="1">
      <alignment horizontal="center" vertical="center"/>
      <protection locked="0"/>
    </xf>
    <xf numFmtId="0" fontId="1" fillId="11" borderId="5" xfId="21" applyFont="1" applyFill="1" applyBorder="1" applyAlignment="1" applyProtection="1">
      <alignment horizontal="center" vertical="center" wrapText="1"/>
      <protection/>
    </xf>
    <xf numFmtId="0" fontId="1" fillId="11" borderId="9" xfId="21" applyFont="1" applyFill="1" applyBorder="1" applyAlignment="1" applyProtection="1">
      <alignment horizontal="center" vertical="center" wrapText="1"/>
      <protection/>
    </xf>
    <xf numFmtId="0" fontId="1" fillId="10" borderId="9" xfId="21" applyFont="1" applyFill="1" applyBorder="1" applyAlignment="1" applyProtection="1">
      <alignment horizontal="center" vertical="center" wrapText="1"/>
      <protection/>
    </xf>
    <xf numFmtId="0" fontId="1" fillId="10" borderId="13" xfId="21" applyFont="1" applyFill="1" applyBorder="1" applyAlignment="1" applyProtection="1">
      <alignment horizontal="center" vertical="center" wrapText="1"/>
      <protection/>
    </xf>
    <xf numFmtId="0" fontId="7" fillId="12" borderId="40" xfId="21" applyFont="1" applyFill="1" applyBorder="1" applyAlignment="1" applyProtection="1">
      <alignment horizontal="center" vertical="center" wrapText="1"/>
      <protection/>
    </xf>
    <xf numFmtId="0" fontId="7" fillId="12" borderId="46" xfId="21" applyFont="1" applyFill="1" applyBorder="1" applyAlignment="1" applyProtection="1">
      <alignment horizontal="center" vertical="center" wrapText="1"/>
      <protection/>
    </xf>
    <xf numFmtId="0" fontId="7" fillId="12" borderId="35" xfId="21" applyFont="1" applyFill="1" applyBorder="1" applyAlignment="1" applyProtection="1">
      <alignment horizontal="center" vertical="center"/>
      <protection/>
    </xf>
    <xf numFmtId="0" fontId="7" fillId="12" borderId="47" xfId="21" applyFont="1" applyFill="1" applyBorder="1" applyAlignment="1" applyProtection="1">
      <alignment horizontal="center" vertical="center"/>
      <protection/>
    </xf>
    <xf numFmtId="0" fontId="0" fillId="2" borderId="0" xfId="21" applyFont="1" applyFill="1" applyBorder="1" applyAlignment="1" applyProtection="1">
      <alignment horizontal="center" vertical="center" wrapText="1"/>
      <protection locked="0"/>
    </xf>
    <xf numFmtId="0" fontId="0" fillId="2" borderId="45" xfId="2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7" fillId="12" borderId="48" xfId="21" applyFont="1" applyFill="1" applyBorder="1" applyAlignment="1" applyProtection="1">
      <alignment horizontal="center" vertical="center" wrapText="1"/>
      <protection/>
    </xf>
    <xf numFmtId="0" fontId="7" fillId="12" borderId="49" xfId="21" applyFont="1" applyFill="1" applyBorder="1" applyAlignment="1" applyProtection="1">
      <alignment horizontal="center" vertical="center" wrapText="1"/>
      <protection/>
    </xf>
    <xf numFmtId="0" fontId="7" fillId="12" borderId="41" xfId="21" applyFont="1" applyFill="1" applyBorder="1" applyAlignment="1" applyProtection="1">
      <alignment horizontal="center" vertical="center" wrapText="1"/>
      <protection/>
    </xf>
    <xf numFmtId="0" fontId="7" fillId="12" borderId="50" xfId="21" applyFont="1" applyFill="1" applyBorder="1" applyAlignment="1" applyProtection="1">
      <alignment horizontal="center" vertical="center" wrapText="1"/>
      <protection/>
    </xf>
    <xf numFmtId="0" fontId="1" fillId="11" borderId="47" xfId="21" applyFont="1" applyFill="1" applyBorder="1" applyAlignment="1" applyProtection="1">
      <alignment horizontal="center" vertical="center" wrapText="1"/>
      <protection/>
    </xf>
    <xf numFmtId="0" fontId="1" fillId="11" borderId="8" xfId="21" applyFont="1" applyFill="1" applyBorder="1" applyAlignment="1" applyProtection="1">
      <alignment horizontal="center" vertical="center" wrapText="1"/>
      <protection/>
    </xf>
    <xf numFmtId="0" fontId="1" fillId="10" borderId="8" xfId="21" applyFont="1" applyFill="1" applyBorder="1" applyAlignment="1" applyProtection="1">
      <alignment horizontal="center" vertical="center" wrapText="1"/>
      <protection/>
    </xf>
    <xf numFmtId="0" fontId="1" fillId="10" borderId="12" xfId="21" applyFont="1" applyFill="1" applyBorder="1" applyAlignment="1" applyProtection="1">
      <alignment horizontal="center" vertical="center" wrapText="1"/>
      <protection/>
    </xf>
    <xf numFmtId="22" fontId="1" fillId="2" borderId="0" xfId="21" applyNumberFormat="1" applyFont="1" applyFill="1" applyAlignment="1" applyProtection="1">
      <alignment horizontal="left" vertical="center"/>
      <protection/>
    </xf>
    <xf numFmtId="0" fontId="1" fillId="2" borderId="0" xfId="21" applyFont="1" applyFill="1" applyAlignment="1" applyProtection="1">
      <alignment horizontal="left" vertical="center"/>
      <protection/>
    </xf>
    <xf numFmtId="0" fontId="6" fillId="2" borderId="0" xfId="21" applyFont="1" applyFill="1" applyAlignment="1" applyProtection="1">
      <alignment horizontal="center" vertical="center" wrapText="1"/>
      <protection/>
    </xf>
    <xf numFmtId="2" fontId="1" fillId="3" borderId="48" xfId="21" applyNumberFormat="1" applyFont="1" applyFill="1" applyBorder="1" applyAlignment="1" applyProtection="1">
      <alignment horizontal="center" vertical="center" wrapText="1"/>
      <protection/>
    </xf>
    <xf numFmtId="2" fontId="1" fillId="3" borderId="49" xfId="21" applyNumberFormat="1" applyFont="1" applyFill="1" applyBorder="1" applyAlignment="1" applyProtection="1">
      <alignment horizontal="center" vertical="center" wrapText="1"/>
      <protection/>
    </xf>
    <xf numFmtId="2" fontId="1" fillId="6" borderId="48" xfId="21" applyNumberFormat="1" applyFont="1" applyFill="1" applyBorder="1" applyAlignment="1" applyProtection="1">
      <alignment horizontal="center" vertical="center" wrapText="1"/>
      <protection/>
    </xf>
    <xf numFmtId="2" fontId="1" fillId="6" borderId="49" xfId="21" applyNumberFormat="1" applyFont="1" applyFill="1" applyBorder="1" applyAlignment="1" applyProtection="1">
      <alignment horizontal="center" vertical="center" wrapText="1"/>
      <protection/>
    </xf>
    <xf numFmtId="2" fontId="1" fillId="4" borderId="48" xfId="21" applyNumberFormat="1" applyFont="1" applyFill="1" applyBorder="1" applyAlignment="1" applyProtection="1">
      <alignment horizontal="center" vertical="center" wrapText="1"/>
      <protection/>
    </xf>
    <xf numFmtId="2" fontId="1" fillId="4" borderId="49" xfId="21" applyNumberFormat="1" applyFont="1" applyFill="1" applyBorder="1" applyAlignment="1" applyProtection="1">
      <alignment horizontal="center" vertical="center" wrapText="1"/>
      <protection/>
    </xf>
    <xf numFmtId="2" fontId="1" fillId="5" borderId="46" xfId="21" applyNumberFormat="1" applyFont="1" applyFill="1" applyBorder="1" applyAlignment="1" applyProtection="1">
      <alignment horizontal="center" vertical="center" wrapText="1"/>
      <protection/>
    </xf>
    <xf numFmtId="2" fontId="1" fillId="5" borderId="43" xfId="21" applyNumberFormat="1" applyFont="1" applyFill="1" applyBorder="1" applyAlignment="1" applyProtection="1">
      <alignment horizontal="center" vertical="center" wrapText="1"/>
      <protection/>
    </xf>
    <xf numFmtId="2" fontId="1" fillId="5" borderId="48" xfId="21" applyNumberFormat="1" applyFont="1" applyFill="1" applyBorder="1" applyAlignment="1" applyProtection="1">
      <alignment horizontal="center" vertical="center" wrapText="1"/>
      <protection/>
    </xf>
    <xf numFmtId="2" fontId="1" fillId="5" borderId="49" xfId="21" applyNumberFormat="1" applyFont="1" applyFill="1" applyBorder="1" applyAlignment="1" applyProtection="1">
      <alignment horizontal="center" vertical="center" wrapText="1"/>
      <protection/>
    </xf>
    <xf numFmtId="9" fontId="6" fillId="2" borderId="0" xfId="22" applyFont="1" applyFill="1" applyAlignment="1" applyProtection="1">
      <alignment horizontal="center" vertical="center" wrapText="1"/>
      <protection/>
    </xf>
    <xf numFmtId="2" fontId="1" fillId="3" borderId="40" xfId="21" applyNumberFormat="1" applyFont="1" applyFill="1" applyBorder="1" applyAlignment="1" applyProtection="1">
      <alignment horizontal="center" vertical="center" wrapText="1"/>
      <protection/>
    </xf>
    <xf numFmtId="2" fontId="1" fillId="3" borderId="42" xfId="21" applyNumberFormat="1" applyFont="1" applyFill="1" applyBorder="1" applyAlignment="1" applyProtection="1">
      <alignment horizontal="center" vertical="center" wrapText="1"/>
      <protection/>
    </xf>
    <xf numFmtId="0" fontId="1" fillId="5" borderId="46" xfId="21" applyFont="1" applyFill="1" applyBorder="1" applyAlignment="1" applyProtection="1">
      <alignment horizontal="center" vertical="center"/>
      <protection/>
    </xf>
    <xf numFmtId="0" fontId="1" fillId="5" borderId="50" xfId="21" applyFont="1" applyFill="1" applyBorder="1" applyAlignment="1" applyProtection="1">
      <alignment horizontal="center" vertical="center"/>
      <protection/>
    </xf>
    <xf numFmtId="0" fontId="1" fillId="5" borderId="43" xfId="21" applyFont="1" applyFill="1" applyBorder="1" applyAlignment="1" applyProtection="1">
      <alignment horizontal="center" vertical="center"/>
      <protection/>
    </xf>
    <xf numFmtId="0" fontId="1" fillId="4" borderId="48" xfId="21" applyFont="1" applyFill="1" applyBorder="1" applyAlignment="1" applyProtection="1">
      <alignment horizontal="center" vertical="center"/>
      <protection/>
    </xf>
    <xf numFmtId="0" fontId="1" fillId="4" borderId="0" xfId="21" applyFont="1" applyFill="1" applyBorder="1" applyAlignment="1" applyProtection="1">
      <alignment horizontal="center" vertical="center"/>
      <protection/>
    </xf>
    <xf numFmtId="0" fontId="1" fillId="4" borderId="49" xfId="21" applyFont="1" applyFill="1" applyBorder="1" applyAlignment="1" applyProtection="1">
      <alignment horizontal="center" vertical="center"/>
      <protection/>
    </xf>
    <xf numFmtId="9" fontId="1" fillId="4" borderId="48" xfId="22" applyNumberFormat="1" applyFont="1" applyFill="1" applyBorder="1" applyAlignment="1" applyProtection="1">
      <alignment horizontal="center" vertical="center" wrapText="1"/>
      <protection/>
    </xf>
    <xf numFmtId="9" fontId="1" fillId="4" borderId="49" xfId="22" applyNumberFormat="1" applyFont="1" applyFill="1" applyBorder="1" applyAlignment="1" applyProtection="1">
      <alignment horizontal="center" vertical="center" wrapText="1"/>
      <protection/>
    </xf>
    <xf numFmtId="9" fontId="1" fillId="13" borderId="46" xfId="22" applyNumberFormat="1" applyFont="1" applyFill="1" applyBorder="1" applyAlignment="1" applyProtection="1">
      <alignment horizontal="center" vertical="center" wrapText="1"/>
      <protection/>
    </xf>
    <xf numFmtId="9" fontId="1" fillId="13" borderId="43" xfId="22" applyNumberFormat="1" applyFont="1" applyFill="1" applyBorder="1" applyAlignment="1" applyProtection="1">
      <alignment horizontal="center" vertical="center" wrapText="1"/>
      <protection/>
    </xf>
    <xf numFmtId="0" fontId="1" fillId="5" borderId="48" xfId="21" applyFont="1" applyFill="1" applyBorder="1" applyAlignment="1" applyProtection="1">
      <alignment horizontal="center" vertical="center"/>
      <protection/>
    </xf>
    <xf numFmtId="0" fontId="1" fillId="5" borderId="0" xfId="21" applyFont="1" applyFill="1" applyBorder="1" applyAlignment="1" applyProtection="1">
      <alignment horizontal="center" vertical="center"/>
      <protection/>
    </xf>
    <xf numFmtId="0" fontId="1" fillId="5" borderId="49" xfId="21" applyFont="1" applyFill="1" applyBorder="1" applyAlignment="1" applyProtection="1">
      <alignment horizontal="center" vertical="center"/>
      <protection/>
    </xf>
    <xf numFmtId="0" fontId="1" fillId="6" borderId="48" xfId="21" applyFont="1" applyFill="1" applyBorder="1" applyAlignment="1" applyProtection="1">
      <alignment horizontal="center" vertical="center"/>
      <protection/>
    </xf>
    <xf numFmtId="0" fontId="1" fillId="6" borderId="0" xfId="21" applyFont="1" applyFill="1" applyBorder="1" applyAlignment="1" applyProtection="1">
      <alignment horizontal="center" vertical="center"/>
      <protection/>
    </xf>
    <xf numFmtId="0" fontId="1" fillId="6" borderId="49" xfId="21" applyFont="1" applyFill="1" applyBorder="1" applyAlignment="1" applyProtection="1">
      <alignment horizontal="center" vertical="center"/>
      <protection/>
    </xf>
    <xf numFmtId="9" fontId="1" fillId="13" borderId="48" xfId="22" applyNumberFormat="1" applyFont="1" applyFill="1" applyBorder="1" applyAlignment="1" applyProtection="1">
      <alignment horizontal="center" vertical="center" wrapText="1"/>
      <protection/>
    </xf>
    <xf numFmtId="9" fontId="1" fillId="13" borderId="49" xfId="22" applyNumberFormat="1" applyFont="1" applyFill="1" applyBorder="1" applyAlignment="1" applyProtection="1">
      <alignment horizontal="center" vertical="center" wrapText="1"/>
      <protection/>
    </xf>
    <xf numFmtId="9" fontId="1" fillId="6" borderId="48" xfId="22" applyNumberFormat="1" applyFont="1" applyFill="1" applyBorder="1" applyAlignment="1" applyProtection="1">
      <alignment horizontal="center" vertical="center" wrapText="1"/>
      <protection/>
    </xf>
    <xf numFmtId="9" fontId="1" fillId="6" borderId="49" xfId="22" applyNumberFormat="1" applyFont="1" applyFill="1" applyBorder="1" applyAlignment="1" applyProtection="1">
      <alignment horizontal="center" vertical="center" wrapText="1"/>
      <protection/>
    </xf>
    <xf numFmtId="9" fontId="1" fillId="3" borderId="48" xfId="22" applyNumberFormat="1" applyFont="1" applyFill="1" applyBorder="1" applyAlignment="1" applyProtection="1">
      <alignment horizontal="center" vertical="center" wrapText="1"/>
      <protection/>
    </xf>
    <xf numFmtId="9" fontId="1" fillId="3" borderId="49" xfId="22" applyNumberFormat="1" applyFont="1" applyFill="1" applyBorder="1" applyAlignment="1" applyProtection="1">
      <alignment horizontal="center" vertical="center" wrapText="1"/>
      <protection/>
    </xf>
    <xf numFmtId="0" fontId="1" fillId="3" borderId="48" xfId="21" applyFont="1" applyFill="1" applyBorder="1" applyAlignment="1" applyProtection="1">
      <alignment horizontal="center" vertical="center"/>
      <protection/>
    </xf>
    <xf numFmtId="0" fontId="1" fillId="3" borderId="0" xfId="21" applyFont="1" applyFill="1" applyBorder="1" applyAlignment="1" applyProtection="1">
      <alignment horizontal="center" vertical="center"/>
      <protection/>
    </xf>
    <xf numFmtId="0" fontId="1" fillId="3" borderId="49" xfId="21" applyFont="1" applyFill="1" applyBorder="1" applyAlignment="1" applyProtection="1">
      <alignment horizontal="center" vertical="center"/>
      <protection/>
    </xf>
    <xf numFmtId="0" fontId="1" fillId="9" borderId="2" xfId="21" applyFont="1" applyFill="1" applyBorder="1" applyAlignment="1" applyProtection="1">
      <alignment horizontal="center" vertical="center" textRotation="90" wrapText="1"/>
      <protection/>
    </xf>
    <xf numFmtId="0" fontId="1" fillId="9" borderId="51" xfId="21" applyFont="1" applyFill="1" applyBorder="1" applyAlignment="1" applyProtection="1">
      <alignment horizontal="center" vertical="center" textRotation="90" wrapText="1"/>
      <protection/>
    </xf>
    <xf numFmtId="0" fontId="1" fillId="9" borderId="3" xfId="21" applyFont="1" applyFill="1" applyBorder="1" applyAlignment="1" applyProtection="1">
      <alignment horizontal="center" vertical="center" textRotation="90" wrapText="1"/>
      <protection/>
    </xf>
    <xf numFmtId="0" fontId="1" fillId="9" borderId="32" xfId="21" applyFont="1" applyFill="1" applyBorder="1" applyAlignment="1" applyProtection="1">
      <alignment horizontal="center" vertical="center" textRotation="90" wrapText="1"/>
      <protection/>
    </xf>
    <xf numFmtId="0" fontId="7" fillId="12" borderId="48" xfId="21" applyFont="1" applyFill="1" applyBorder="1" applyAlignment="1" applyProtection="1">
      <alignment horizontal="center" vertical="center"/>
      <protection/>
    </xf>
    <xf numFmtId="0" fontId="7" fillId="12" borderId="0" xfId="21" applyFont="1" applyFill="1" applyBorder="1" applyAlignment="1" applyProtection="1">
      <alignment horizontal="center" vertical="center"/>
      <protection/>
    </xf>
    <xf numFmtId="0" fontId="7" fillId="12" borderId="49" xfId="21" applyFont="1" applyFill="1" applyBorder="1" applyAlignment="1" applyProtection="1">
      <alignment horizontal="center" vertical="center"/>
      <protection/>
    </xf>
    <xf numFmtId="0" fontId="1" fillId="3" borderId="40" xfId="21" applyFont="1" applyFill="1" applyBorder="1" applyAlignment="1" applyProtection="1">
      <alignment horizontal="center" vertical="center"/>
      <protection/>
    </xf>
    <xf numFmtId="0" fontId="1" fillId="3" borderId="41" xfId="21" applyFont="1" applyFill="1" applyBorder="1" applyAlignment="1" applyProtection="1">
      <alignment horizontal="center" vertical="center"/>
      <protection/>
    </xf>
    <xf numFmtId="0" fontId="1" fillId="3" borderId="42" xfId="21" applyFont="1" applyFill="1" applyBorder="1" applyAlignment="1" applyProtection="1">
      <alignment horizontal="center" vertical="center"/>
      <protection/>
    </xf>
    <xf numFmtId="9" fontId="1" fillId="3" borderId="40" xfId="22" applyNumberFormat="1" applyFont="1" applyFill="1" applyBorder="1" applyAlignment="1" applyProtection="1">
      <alignment horizontal="center" vertical="center" wrapText="1"/>
      <protection/>
    </xf>
    <xf numFmtId="9" fontId="1" fillId="3" borderId="42" xfId="22" applyNumberFormat="1" applyFont="1" applyFill="1" applyBorder="1" applyAlignment="1" applyProtection="1">
      <alignment horizontal="center" vertical="center" wrapText="1"/>
      <protection/>
    </xf>
    <xf numFmtId="9" fontId="1" fillId="11" borderId="52" xfId="22" applyFont="1" applyFill="1" applyBorder="1" applyAlignment="1" applyProtection="1">
      <alignment horizontal="center" vertical="center" wrapText="1"/>
      <protection/>
    </xf>
    <xf numFmtId="9" fontId="1" fillId="11" borderId="41" xfId="22" applyFont="1" applyFill="1" applyBorder="1" applyAlignment="1" applyProtection="1">
      <alignment horizontal="center" vertical="center" wrapText="1"/>
      <protection/>
    </xf>
    <xf numFmtId="9" fontId="1" fillId="11" borderId="42" xfId="22" applyFont="1" applyFill="1" applyBorder="1" applyAlignment="1" applyProtection="1">
      <alignment horizontal="center" vertical="center" wrapText="1"/>
      <protection/>
    </xf>
    <xf numFmtId="9" fontId="1" fillId="11" borderId="53" xfId="22" applyFont="1" applyFill="1" applyBorder="1" applyAlignment="1" applyProtection="1">
      <alignment horizontal="center" vertical="center" wrapText="1"/>
      <protection/>
    </xf>
    <xf numFmtId="9" fontId="1" fillId="11" borderId="45" xfId="22" applyFont="1" applyFill="1" applyBorder="1" applyAlignment="1" applyProtection="1">
      <alignment horizontal="center" vertical="center" wrapText="1"/>
      <protection/>
    </xf>
    <xf numFmtId="9" fontId="1" fillId="11" borderId="54" xfId="22" applyFont="1" applyFill="1" applyBorder="1" applyAlignment="1" applyProtection="1">
      <alignment horizontal="center" vertical="center" wrapText="1"/>
      <protection/>
    </xf>
    <xf numFmtId="9" fontId="1" fillId="10" borderId="55" xfId="22" applyFont="1" applyFill="1" applyBorder="1" applyAlignment="1" applyProtection="1">
      <alignment horizontal="center" vertical="center" wrapText="1"/>
      <protection/>
    </xf>
    <xf numFmtId="9" fontId="1" fillId="10" borderId="44" xfId="22" applyFont="1" applyFill="1" applyBorder="1" applyAlignment="1" applyProtection="1">
      <alignment horizontal="center" vertical="center" wrapText="1"/>
      <protection/>
    </xf>
    <xf numFmtId="9" fontId="1" fillId="10" borderId="56" xfId="22" applyFont="1" applyFill="1" applyBorder="1" applyAlignment="1" applyProtection="1">
      <alignment horizontal="center" vertical="center" wrapText="1"/>
      <protection/>
    </xf>
    <xf numFmtId="9" fontId="1" fillId="10" borderId="57" xfId="22" applyFont="1" applyFill="1" applyBorder="1" applyAlignment="1" applyProtection="1">
      <alignment horizontal="center" vertical="center" wrapText="1"/>
      <protection/>
    </xf>
    <xf numFmtId="9" fontId="1" fillId="10" borderId="50" xfId="22" applyFont="1" applyFill="1" applyBorder="1" applyAlignment="1" applyProtection="1">
      <alignment horizontal="center" vertical="center" wrapText="1"/>
      <protection/>
    </xf>
    <xf numFmtId="9" fontId="1" fillId="10" borderId="43" xfId="22" applyFont="1" applyFill="1" applyBorder="1" applyAlignment="1" applyProtection="1">
      <alignment horizontal="center" vertical="center" wrapText="1"/>
      <protection/>
    </xf>
    <xf numFmtId="2" fontId="1" fillId="10" borderId="24" xfId="21" applyNumberFormat="1" applyFont="1" applyFill="1" applyBorder="1" applyAlignment="1" applyProtection="1">
      <alignment horizontal="center" vertical="center" wrapText="1"/>
      <protection/>
    </xf>
    <xf numFmtId="2" fontId="1" fillId="10" borderId="58" xfId="21" applyNumberFormat="1" applyFont="1" applyFill="1" applyBorder="1" applyAlignment="1" applyProtection="1">
      <alignment horizontal="center" vertical="center" wrapText="1"/>
      <protection/>
    </xf>
    <xf numFmtId="0" fontId="0" fillId="8" borderId="59" xfId="21" applyFont="1" applyFill="1" applyBorder="1" applyAlignment="1" applyProtection="1">
      <alignment horizontal="center" vertical="center" textRotation="90" wrapText="1"/>
      <protection/>
    </xf>
    <xf numFmtId="0" fontId="0" fillId="8" borderId="34" xfId="21" applyFont="1" applyFill="1" applyBorder="1" applyAlignment="1" applyProtection="1">
      <alignment horizontal="center" vertical="center" textRotation="90" wrapText="1"/>
      <protection/>
    </xf>
    <xf numFmtId="2" fontId="1" fillId="11" borderId="4" xfId="21" applyNumberFormat="1" applyFont="1" applyFill="1" applyBorder="1" applyAlignment="1" applyProtection="1">
      <alignment horizontal="center" vertical="center" wrapText="1"/>
      <protection/>
    </xf>
    <xf numFmtId="2" fontId="1" fillId="11" borderId="19" xfId="21" applyNumberFormat="1" applyFont="1" applyFill="1" applyBorder="1" applyAlignment="1" applyProtection="1">
      <alignment horizontal="center" vertical="center" wrapText="1"/>
      <protection/>
    </xf>
    <xf numFmtId="0" fontId="1" fillId="9" borderId="4" xfId="21" applyFont="1" applyFill="1" applyBorder="1" applyAlignment="1" applyProtection="1">
      <alignment horizontal="center" vertical="center" textRotation="90" wrapText="1"/>
      <protection/>
    </xf>
    <xf numFmtId="0" fontId="1" fillId="9" borderId="58" xfId="21" applyFont="1" applyFill="1" applyBorder="1" applyAlignment="1" applyProtection="1">
      <alignment horizontal="center" vertical="center" textRotation="90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ihiju aprekin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T94"/>
  <sheetViews>
    <sheetView tabSelected="1" zoomScale="90" zoomScaleNormal="90" workbookViewId="0" topLeftCell="A1">
      <selection activeCell="I4" sqref="I4:X5"/>
    </sheetView>
  </sheetViews>
  <sheetFormatPr defaultColWidth="9.140625" defaultRowHeight="12" outlineLevelCol="1"/>
  <cols>
    <col min="1" max="1" width="3.57421875" style="1" customWidth="1"/>
    <col min="2" max="2" width="6.00390625" style="1" hidden="1" customWidth="1"/>
    <col min="3" max="3" width="6.140625" style="1" customWidth="1"/>
    <col min="4" max="4" width="23.7109375" style="1" customWidth="1"/>
    <col min="5" max="5" width="10.140625" style="1" customWidth="1"/>
    <col min="6" max="7" width="8.00390625" style="1" customWidth="1"/>
    <col min="8" max="8" width="8.140625" style="1" customWidth="1"/>
    <col min="9" max="12" width="8.00390625" style="1" customWidth="1"/>
    <col min="13" max="13" width="1.421875" style="1" customWidth="1"/>
    <col min="14" max="14" width="11.421875" style="1" hidden="1" customWidth="1"/>
    <col min="15" max="15" width="7.140625" style="1" hidden="1" customWidth="1"/>
    <col min="16" max="16" width="13.28125" style="1" hidden="1" customWidth="1"/>
    <col min="17" max="17" width="2.7109375" style="1" hidden="1" customWidth="1"/>
    <col min="18" max="18" width="3.57421875" style="1" hidden="1" customWidth="1" outlineLevel="1"/>
    <col min="19" max="19" width="11.140625" style="1" hidden="1" customWidth="1" outlineLevel="1"/>
    <col min="20" max="20" width="12.8515625" style="1" hidden="1" customWidth="1" outlineLevel="1"/>
    <col min="21" max="21" width="9.00390625" style="1" hidden="1" customWidth="1" outlineLevel="1"/>
    <col min="22" max="22" width="0" style="1" hidden="1" customWidth="1"/>
    <col min="23" max="23" width="6.7109375" style="1" customWidth="1"/>
    <col min="24" max="24" width="23.8515625" style="1" bestFit="1" customWidth="1"/>
    <col min="25" max="25" width="8.28125" style="1" customWidth="1"/>
    <col min="26" max="32" width="7.140625" style="1" hidden="1" customWidth="1"/>
    <col min="33" max="33" width="2.7109375" style="1" hidden="1" customWidth="1"/>
    <col min="34" max="34" width="11.421875" style="1" hidden="1" customWidth="1"/>
    <col min="35" max="35" width="7.7109375" style="1" hidden="1" customWidth="1"/>
    <col min="36" max="36" width="13.28125" style="1" hidden="1" customWidth="1"/>
    <col min="37" max="37" width="2.7109375" style="1" hidden="1" customWidth="1"/>
    <col min="38" max="38" width="12.8515625" style="1" hidden="1" customWidth="1" outlineLevel="1"/>
    <col min="39" max="39" width="11.140625" style="1" hidden="1" customWidth="1" outlineLevel="1"/>
    <col min="40" max="40" width="12.8515625" style="1" hidden="1" customWidth="1" outlineLevel="1"/>
    <col min="41" max="41" width="9.00390625" style="1" hidden="1" customWidth="1" outlineLevel="1"/>
    <col min="42" max="42" width="7.421875" style="1" hidden="1" customWidth="1" collapsed="1"/>
    <col min="43" max="43" width="6.28125" style="1" customWidth="1"/>
    <col min="44" max="44" width="15.8515625" style="1" hidden="1" customWidth="1"/>
    <col min="45" max="46" width="0" style="1" hidden="1" customWidth="1"/>
    <col min="47" max="16384" width="9.140625" style="1" customWidth="1"/>
  </cols>
  <sheetData>
    <row r="1" ht="12"/>
    <row r="2" ht="12"/>
    <row r="3" ht="12"/>
    <row r="4" spans="5:32" ht="6" customHeight="1">
      <c r="E4" s="2"/>
      <c r="F4" s="2"/>
      <c r="H4" s="2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2"/>
      <c r="Z4" s="2"/>
      <c r="AA4" s="2"/>
      <c r="AB4" s="2"/>
      <c r="AC4" s="2"/>
      <c r="AD4" s="2"/>
      <c r="AE4" s="2"/>
      <c r="AF4" s="2"/>
    </row>
    <row r="5" spans="5:32" s="3" customFormat="1" ht="12">
      <c r="E5" s="196" t="s">
        <v>44</v>
      </c>
      <c r="F5" s="196"/>
      <c r="G5" s="196"/>
      <c r="H5" s="196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08"/>
      <c r="Z5" s="108"/>
      <c r="AA5" s="108"/>
      <c r="AB5" s="108"/>
      <c r="AC5" s="108"/>
      <c r="AD5" s="108"/>
      <c r="AE5" s="108"/>
      <c r="AF5" s="108"/>
    </row>
    <row r="6" spans="5:32" s="3" customFormat="1" ht="6" customHeight="1">
      <c r="E6" s="114"/>
      <c r="F6" s="114"/>
      <c r="G6" s="114"/>
      <c r="H6" s="114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08"/>
      <c r="Z6" s="108"/>
      <c r="AA6" s="108"/>
      <c r="AB6" s="108"/>
      <c r="AC6" s="108"/>
      <c r="AD6" s="108"/>
      <c r="AE6" s="108"/>
      <c r="AF6" s="108"/>
    </row>
    <row r="7" spans="5:32" s="3" customFormat="1" ht="12">
      <c r="E7" s="195" t="s">
        <v>43</v>
      </c>
      <c r="F7" s="195"/>
      <c r="G7" s="195"/>
      <c r="H7" s="195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08"/>
      <c r="Z7" s="108"/>
      <c r="AA7" s="108"/>
      <c r="AB7" s="108"/>
      <c r="AC7" s="108"/>
      <c r="AD7" s="108"/>
      <c r="AE7" s="108"/>
      <c r="AF7" s="108"/>
    </row>
    <row r="8" spans="5:32" s="3" customFormat="1" ht="6" customHeight="1">
      <c r="E8" s="115"/>
      <c r="F8" s="115"/>
      <c r="G8" s="115"/>
      <c r="H8" s="115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08"/>
      <c r="Z8" s="108"/>
      <c r="AA8" s="108"/>
      <c r="AB8" s="108"/>
      <c r="AC8" s="108"/>
      <c r="AD8" s="108"/>
      <c r="AE8" s="108"/>
      <c r="AF8" s="108"/>
    </row>
    <row r="9" spans="5:32" s="3" customFormat="1" ht="12">
      <c r="E9" s="195" t="s">
        <v>45</v>
      </c>
      <c r="F9" s="195"/>
      <c r="G9" s="195"/>
      <c r="H9" s="195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09"/>
      <c r="Z9" s="109"/>
      <c r="AA9" s="109"/>
      <c r="AB9" s="109"/>
      <c r="AC9" s="109"/>
      <c r="AD9" s="109"/>
      <c r="AE9" s="109"/>
      <c r="AF9" s="109"/>
    </row>
    <row r="10" spans="5:32" s="3" customFormat="1" ht="6" customHeight="1">
      <c r="E10" s="115"/>
      <c r="F10" s="115"/>
      <c r="G10" s="115"/>
      <c r="H10" s="115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09"/>
      <c r="Z10" s="109"/>
      <c r="AA10" s="109"/>
      <c r="AB10" s="109"/>
      <c r="AC10" s="109"/>
      <c r="AD10" s="109"/>
      <c r="AE10" s="109"/>
      <c r="AF10" s="109"/>
    </row>
    <row r="11" spans="5:32" s="3" customFormat="1" ht="12">
      <c r="E11" s="196" t="s">
        <v>54</v>
      </c>
      <c r="F11" s="196"/>
      <c r="G11" s="196"/>
      <c r="H11" s="196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08"/>
      <c r="Z11" s="108"/>
      <c r="AA11" s="108"/>
      <c r="AB11" s="108"/>
      <c r="AC11" s="108"/>
      <c r="AD11" s="108"/>
      <c r="AE11" s="108"/>
      <c r="AF11" s="108"/>
    </row>
    <row r="12" spans="4:24" s="3" customFormat="1" ht="6.75" customHeight="1" thickBot="1">
      <c r="D12" s="110"/>
      <c r="X12" s="110"/>
    </row>
    <row r="13" spans="4:24" s="3" customFormat="1" ht="12.75" thickBot="1">
      <c r="D13" s="110"/>
      <c r="E13" s="151" t="s">
        <v>82</v>
      </c>
      <c r="F13" s="151"/>
      <c r="G13" s="151"/>
      <c r="H13" s="151"/>
      <c r="I13" s="152" t="s">
        <v>84</v>
      </c>
      <c r="J13" s="153"/>
      <c r="X13" s="110"/>
    </row>
    <row r="14" spans="4:24" s="3" customFormat="1" ht="6.75" customHeight="1" thickBot="1">
      <c r="D14" s="110"/>
      <c r="E14" s="144"/>
      <c r="F14" s="144"/>
      <c r="G14" s="144"/>
      <c r="H14" s="144"/>
      <c r="I14" s="143"/>
      <c r="J14" s="143"/>
      <c r="X14" s="110"/>
    </row>
    <row r="15" spans="4:24" s="3" customFormat="1" ht="12.75" thickBot="1">
      <c r="D15" s="110"/>
      <c r="E15" s="151" t="s">
        <v>83</v>
      </c>
      <c r="F15" s="151"/>
      <c r="G15" s="151"/>
      <c r="H15" s="151"/>
      <c r="I15" s="152" t="s">
        <v>86</v>
      </c>
      <c r="J15" s="153"/>
      <c r="X15" s="110"/>
    </row>
    <row r="16" spans="4:24" s="3" customFormat="1" ht="12">
      <c r="D16" s="110"/>
      <c r="X16" s="110"/>
    </row>
    <row r="17" spans="4:24" s="3" customFormat="1" ht="12">
      <c r="D17" s="110"/>
      <c r="X17" s="110"/>
    </row>
    <row r="18" spans="3:36" s="3" customFormat="1" ht="12.75">
      <c r="C18" s="160" t="s">
        <v>81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H18" s="156" t="s">
        <v>52</v>
      </c>
      <c r="AI18" s="156"/>
      <c r="AJ18" s="156"/>
    </row>
    <row r="19" spans="4:24" s="3" customFormat="1" ht="12.75" thickBot="1">
      <c r="D19" s="110"/>
      <c r="X19" s="110"/>
    </row>
    <row r="20" spans="2:42" s="3" customFormat="1" ht="12.75" customHeight="1" thickBot="1">
      <c r="B20" s="149" t="s">
        <v>90</v>
      </c>
      <c r="C20" s="149" t="s">
        <v>61</v>
      </c>
      <c r="D20" s="154" t="s">
        <v>47</v>
      </c>
      <c r="E20" s="154" t="s">
        <v>58</v>
      </c>
      <c r="F20" s="157" t="s">
        <v>42</v>
      </c>
      <c r="G20" s="158"/>
      <c r="H20" s="158"/>
      <c r="I20" s="159"/>
      <c r="J20" s="157" t="s">
        <v>46</v>
      </c>
      <c r="K20" s="185"/>
      <c r="L20" s="186"/>
      <c r="N20" s="179" t="s">
        <v>58</v>
      </c>
      <c r="O20" s="154" t="s">
        <v>42</v>
      </c>
      <c r="P20" s="171" t="s">
        <v>46</v>
      </c>
      <c r="R20" s="181" t="s">
        <v>29</v>
      </c>
      <c r="S20" s="154" t="s">
        <v>58</v>
      </c>
      <c r="T20" s="171" t="s">
        <v>46</v>
      </c>
      <c r="U20" s="154" t="s">
        <v>42</v>
      </c>
      <c r="W20" s="149" t="s">
        <v>61</v>
      </c>
      <c r="X20" s="154" t="s">
        <v>47</v>
      </c>
      <c r="Y20" s="154" t="s">
        <v>66</v>
      </c>
      <c r="Z20" s="157" t="s">
        <v>42</v>
      </c>
      <c r="AA20" s="158"/>
      <c r="AB20" s="158"/>
      <c r="AC20" s="159"/>
      <c r="AD20" s="157" t="s">
        <v>46</v>
      </c>
      <c r="AE20" s="185"/>
      <c r="AF20" s="186"/>
      <c r="AH20" s="179" t="s">
        <v>58</v>
      </c>
      <c r="AI20" s="154" t="s">
        <v>42</v>
      </c>
      <c r="AJ20" s="171" t="s">
        <v>46</v>
      </c>
      <c r="AL20" s="154" t="s">
        <v>58</v>
      </c>
      <c r="AM20" s="154" t="s">
        <v>67</v>
      </c>
      <c r="AN20" s="171" t="s">
        <v>46</v>
      </c>
      <c r="AO20" s="154" t="s">
        <v>42</v>
      </c>
      <c r="AP20" s="149" t="s">
        <v>90</v>
      </c>
    </row>
    <row r="21" spans="2:46" ht="82.5" customHeight="1" thickBot="1">
      <c r="B21" s="150"/>
      <c r="C21" s="150"/>
      <c r="D21" s="150"/>
      <c r="E21" s="150"/>
      <c r="F21" s="4" t="s">
        <v>22</v>
      </c>
      <c r="G21" s="5" t="s">
        <v>23</v>
      </c>
      <c r="H21" s="6" t="s">
        <v>24</v>
      </c>
      <c r="I21" s="7" t="s">
        <v>25</v>
      </c>
      <c r="J21" s="8" t="s">
        <v>26</v>
      </c>
      <c r="K21" s="9" t="s">
        <v>27</v>
      </c>
      <c r="L21" s="10" t="s">
        <v>28</v>
      </c>
      <c r="N21" s="187"/>
      <c r="O21" s="161"/>
      <c r="P21" s="188"/>
      <c r="R21" s="182"/>
      <c r="S21" s="155"/>
      <c r="T21" s="172"/>
      <c r="U21" s="155"/>
      <c r="W21" s="150"/>
      <c r="X21" s="150"/>
      <c r="Y21" s="150"/>
      <c r="Z21" s="4" t="s">
        <v>22</v>
      </c>
      <c r="AA21" s="5" t="s">
        <v>23</v>
      </c>
      <c r="AB21" s="6" t="s">
        <v>24</v>
      </c>
      <c r="AC21" s="7" t="s">
        <v>25</v>
      </c>
      <c r="AD21" s="8" t="s">
        <v>26</v>
      </c>
      <c r="AE21" s="9" t="s">
        <v>27</v>
      </c>
      <c r="AF21" s="10" t="s">
        <v>28</v>
      </c>
      <c r="AH21" s="187"/>
      <c r="AI21" s="161"/>
      <c r="AJ21" s="188"/>
      <c r="AL21" s="155"/>
      <c r="AM21" s="155"/>
      <c r="AN21" s="172"/>
      <c r="AO21" s="155"/>
      <c r="AP21" s="150"/>
      <c r="AS21" s="130" t="s">
        <v>88</v>
      </c>
      <c r="AT21" s="130" t="s">
        <v>89</v>
      </c>
    </row>
    <row r="22" spans="2:46" ht="12">
      <c r="B22" s="80">
        <v>4</v>
      </c>
      <c r="C22" s="131">
        <f>B22</f>
        <v>4</v>
      </c>
      <c r="D22" s="83" t="s">
        <v>0</v>
      </c>
      <c r="E22" s="116"/>
      <c r="F22" s="11">
        <f>IF($O22=F$21,1,"")</f>
      </c>
      <c r="G22" s="12">
        <f aca="true" t="shared" si="0" ref="F22:I38">IF($O22=G$21,1,"")</f>
      </c>
      <c r="H22" s="13">
        <f t="shared" si="0"/>
      </c>
      <c r="I22" s="86">
        <f t="shared" si="0"/>
      </c>
      <c r="J22" s="89">
        <f aca="true" t="shared" si="1" ref="J22:L38">IF($P22=J$21,1,"")</f>
      </c>
      <c r="K22" s="14">
        <f t="shared" si="1"/>
      </c>
      <c r="L22" s="15">
        <f t="shared" si="1"/>
      </c>
      <c r="N22" s="111">
        <f aca="true" t="shared" si="2" ref="N22:N39">E22</f>
        <v>0</v>
      </c>
      <c r="O22" s="92">
        <f aca="true" t="shared" si="3" ref="O22:O39">IF(ISERROR(VLOOKUP($N22,$S:$U,3,0)),"",VLOOKUP($N22,$S:$U,3,0))</f>
      </c>
      <c r="P22" s="95">
        <f aca="true" t="shared" si="4" ref="P22:P39">IF(ISERROR(VLOOKUP($N22,$S:$U,2,0)),"",VLOOKUP($N22,$S:$U,2,0))</f>
      </c>
      <c r="R22" s="16">
        <v>1</v>
      </c>
      <c r="S22" s="17" t="s">
        <v>30</v>
      </c>
      <c r="T22" s="18" t="s">
        <v>26</v>
      </c>
      <c r="U22" s="19" t="s">
        <v>22</v>
      </c>
      <c r="W22" s="80">
        <f>AP22</f>
        <v>2</v>
      </c>
      <c r="X22" s="83" t="s">
        <v>0</v>
      </c>
      <c r="Y22" s="116"/>
      <c r="Z22" s="11">
        <f aca="true" t="shared" si="5" ref="Z22:AC36">IF($AI22=Z$21,1,"")</f>
      </c>
      <c r="AA22" s="12">
        <f t="shared" si="5"/>
      </c>
      <c r="AB22" s="13">
        <f t="shared" si="5"/>
      </c>
      <c r="AC22" s="86">
        <f t="shared" si="5"/>
      </c>
      <c r="AD22" s="89">
        <f aca="true" t="shared" si="6" ref="AD22:AF36">IF($AJ22=AD$21,1,"")</f>
      </c>
      <c r="AE22" s="14">
        <f t="shared" si="6"/>
      </c>
      <c r="AF22" s="15">
        <f t="shared" si="6"/>
      </c>
      <c r="AH22" s="111">
        <f>Y22</f>
        <v>0</v>
      </c>
      <c r="AI22" s="92">
        <f aca="true" t="shared" si="7" ref="AI22:AI36">IF(ISERROR(VLOOKUP(AH22,AM$1:AO$65536,2,0)),"",VLOOKUP(AH22,AM$1:AO$65536,3,0))</f>
      </c>
      <c r="AJ22" s="95">
        <f aca="true" t="shared" si="8" ref="AJ22:AJ36">IF(ISERROR(VLOOKUP(AH22,AM$1:AO$65536,2,0)),"",VLOOKUP(AH22,AM$1:AO$65536,2,0))</f>
      </c>
      <c r="AL22" s="99" t="s">
        <v>30</v>
      </c>
      <c r="AM22" s="16" t="s">
        <v>68</v>
      </c>
      <c r="AN22" s="18" t="s">
        <v>26</v>
      </c>
      <c r="AO22" s="19" t="s">
        <v>22</v>
      </c>
      <c r="AP22" s="131">
        <v>2</v>
      </c>
      <c r="AR22" s="128" t="s">
        <v>84</v>
      </c>
      <c r="AS22" s="129">
        <v>1.1</v>
      </c>
      <c r="AT22" s="129">
        <v>0.9</v>
      </c>
    </row>
    <row r="23" spans="2:46" ht="12">
      <c r="B23" s="81">
        <f>IF(I13=AR22,4*AS22,4*AS23)</f>
        <v>4.4</v>
      </c>
      <c r="C23" s="132">
        <f>B23</f>
        <v>4.4</v>
      </c>
      <c r="D23" s="84" t="s">
        <v>1</v>
      </c>
      <c r="E23" s="117"/>
      <c r="F23" s="20">
        <f t="shared" si="0"/>
      </c>
      <c r="G23" s="21">
        <f t="shared" si="0"/>
      </c>
      <c r="H23" s="22">
        <f t="shared" si="0"/>
      </c>
      <c r="I23" s="87">
        <f t="shared" si="0"/>
      </c>
      <c r="J23" s="90">
        <f t="shared" si="1"/>
      </c>
      <c r="K23" s="23">
        <f t="shared" si="1"/>
      </c>
      <c r="L23" s="24">
        <f t="shared" si="1"/>
      </c>
      <c r="N23" s="112">
        <f t="shared" si="2"/>
        <v>0</v>
      </c>
      <c r="O23" s="93">
        <f t="shared" si="3"/>
      </c>
      <c r="P23" s="96">
        <f t="shared" si="4"/>
      </c>
      <c r="R23" s="16">
        <v>2</v>
      </c>
      <c r="S23" s="25" t="s">
        <v>19</v>
      </c>
      <c r="T23" s="26" t="s">
        <v>27</v>
      </c>
      <c r="U23" s="27" t="s">
        <v>25</v>
      </c>
      <c r="W23" s="81">
        <f>AP23</f>
        <v>2.2</v>
      </c>
      <c r="X23" s="84" t="s">
        <v>1</v>
      </c>
      <c r="Y23" s="117"/>
      <c r="Z23" s="20">
        <f t="shared" si="5"/>
      </c>
      <c r="AA23" s="21">
        <f t="shared" si="5"/>
      </c>
      <c r="AB23" s="22">
        <f t="shared" si="5"/>
      </c>
      <c r="AC23" s="87">
        <f t="shared" si="5"/>
      </c>
      <c r="AD23" s="90">
        <f t="shared" si="6"/>
      </c>
      <c r="AE23" s="23">
        <f t="shared" si="6"/>
      </c>
      <c r="AF23" s="24">
        <f t="shared" si="6"/>
      </c>
      <c r="AH23" s="112">
        <f aca="true" t="shared" si="9" ref="AH23:AH36">Y23</f>
        <v>0</v>
      </c>
      <c r="AI23" s="93">
        <f t="shared" si="7"/>
      </c>
      <c r="AJ23" s="96">
        <f t="shared" si="8"/>
      </c>
      <c r="AL23" s="100" t="s">
        <v>19</v>
      </c>
      <c r="AM23" s="16" t="s">
        <v>69</v>
      </c>
      <c r="AN23" s="26" t="s">
        <v>27</v>
      </c>
      <c r="AO23" s="27" t="s">
        <v>25</v>
      </c>
      <c r="AP23" s="132">
        <f>IF(I13=AR22,2*AS22,2*AS23)</f>
        <v>2.2</v>
      </c>
      <c r="AR23" s="128" t="s">
        <v>85</v>
      </c>
      <c r="AS23" s="129">
        <v>0.9</v>
      </c>
      <c r="AT23" s="129">
        <v>1.1</v>
      </c>
    </row>
    <row r="24" spans="2:42" ht="12">
      <c r="B24" s="81">
        <v>3</v>
      </c>
      <c r="C24" s="132">
        <f>B24</f>
        <v>3</v>
      </c>
      <c r="D24" s="84" t="s">
        <v>2</v>
      </c>
      <c r="E24" s="117"/>
      <c r="F24" s="20">
        <f t="shared" si="0"/>
      </c>
      <c r="G24" s="21">
        <f t="shared" si="0"/>
      </c>
      <c r="H24" s="22">
        <f t="shared" si="0"/>
      </c>
      <c r="I24" s="87">
        <f t="shared" si="0"/>
      </c>
      <c r="J24" s="90">
        <f t="shared" si="1"/>
      </c>
      <c r="K24" s="23">
        <f t="shared" si="1"/>
      </c>
      <c r="L24" s="24">
        <f t="shared" si="1"/>
      </c>
      <c r="N24" s="112">
        <f t="shared" si="2"/>
        <v>0</v>
      </c>
      <c r="O24" s="93">
        <f t="shared" si="3"/>
      </c>
      <c r="P24" s="96">
        <f t="shared" si="4"/>
      </c>
      <c r="R24" s="16">
        <v>3</v>
      </c>
      <c r="S24" s="28" t="s">
        <v>21</v>
      </c>
      <c r="T24" s="29" t="s">
        <v>28</v>
      </c>
      <c r="U24" s="30" t="s">
        <v>23</v>
      </c>
      <c r="W24" s="81">
        <f>AP24</f>
        <v>1</v>
      </c>
      <c r="X24" s="84" t="s">
        <v>2</v>
      </c>
      <c r="Y24" s="117"/>
      <c r="Z24" s="20">
        <f t="shared" si="5"/>
      </c>
      <c r="AA24" s="21">
        <f t="shared" si="5"/>
      </c>
      <c r="AB24" s="22">
        <f t="shared" si="5"/>
      </c>
      <c r="AC24" s="87">
        <f t="shared" si="5"/>
      </c>
      <c r="AD24" s="90">
        <f t="shared" si="6"/>
      </c>
      <c r="AE24" s="23">
        <f t="shared" si="6"/>
      </c>
      <c r="AF24" s="24">
        <f t="shared" si="6"/>
      </c>
      <c r="AH24" s="112">
        <f t="shared" si="9"/>
        <v>0</v>
      </c>
      <c r="AI24" s="93">
        <f t="shared" si="7"/>
      </c>
      <c r="AJ24" s="96">
        <f t="shared" si="8"/>
      </c>
      <c r="AL24" s="101" t="s">
        <v>21</v>
      </c>
      <c r="AM24" s="16" t="s">
        <v>70</v>
      </c>
      <c r="AN24" s="29" t="s">
        <v>28</v>
      </c>
      <c r="AO24" s="30" t="s">
        <v>23</v>
      </c>
      <c r="AP24" s="132">
        <v>1</v>
      </c>
    </row>
    <row r="25" spans="2:42" ht="12">
      <c r="B25" s="81">
        <f>IF(I13=AR22,3*AS22,3*AS23)</f>
        <v>3.3000000000000003</v>
      </c>
      <c r="C25" s="132">
        <f>B25</f>
        <v>3.3000000000000003</v>
      </c>
      <c r="D25" s="84" t="s">
        <v>3</v>
      </c>
      <c r="E25" s="117"/>
      <c r="F25" s="20">
        <f t="shared" si="0"/>
      </c>
      <c r="G25" s="21">
        <f>IF($O25=G$21,1,"")</f>
      </c>
      <c r="H25" s="22">
        <f t="shared" si="0"/>
      </c>
      <c r="I25" s="87">
        <f t="shared" si="0"/>
      </c>
      <c r="J25" s="90">
        <f t="shared" si="1"/>
      </c>
      <c r="K25" s="23">
        <f t="shared" si="1"/>
      </c>
      <c r="L25" s="24">
        <f t="shared" si="1"/>
      </c>
      <c r="N25" s="112">
        <f t="shared" si="2"/>
        <v>0</v>
      </c>
      <c r="O25" s="93">
        <f t="shared" si="3"/>
      </c>
      <c r="P25" s="96">
        <f t="shared" si="4"/>
      </c>
      <c r="R25" s="16">
        <v>4</v>
      </c>
      <c r="S25" s="31" t="s">
        <v>31</v>
      </c>
      <c r="T25" s="32" t="s">
        <v>26</v>
      </c>
      <c r="U25" s="33" t="s">
        <v>24</v>
      </c>
      <c r="W25" s="81">
        <f>AP25</f>
        <v>1.1</v>
      </c>
      <c r="X25" s="84" t="s">
        <v>3</v>
      </c>
      <c r="Y25" s="117"/>
      <c r="Z25" s="20">
        <f t="shared" si="5"/>
      </c>
      <c r="AA25" s="21">
        <f t="shared" si="5"/>
      </c>
      <c r="AB25" s="22">
        <f t="shared" si="5"/>
      </c>
      <c r="AC25" s="87">
        <f t="shared" si="5"/>
      </c>
      <c r="AD25" s="90">
        <f t="shared" si="6"/>
      </c>
      <c r="AE25" s="23">
        <f t="shared" si="6"/>
      </c>
      <c r="AF25" s="24">
        <f t="shared" si="6"/>
      </c>
      <c r="AH25" s="112">
        <f t="shared" si="9"/>
        <v>0</v>
      </c>
      <c r="AI25" s="93">
        <f t="shared" si="7"/>
      </c>
      <c r="AJ25" s="96">
        <f t="shared" si="8"/>
      </c>
      <c r="AL25" s="102" t="s">
        <v>31</v>
      </c>
      <c r="AM25" s="16" t="s">
        <v>71</v>
      </c>
      <c r="AN25" s="32" t="s">
        <v>26</v>
      </c>
      <c r="AO25" s="33" t="s">
        <v>24</v>
      </c>
      <c r="AP25" s="132">
        <f>IF(I13=AR22,1*AS22,1*AS23)</f>
        <v>1.1</v>
      </c>
    </row>
    <row r="26" spans="2:45" ht="12">
      <c r="B26" s="81">
        <f>IF(I13=AR22,3*AT22,3*AT23)</f>
        <v>2.7</v>
      </c>
      <c r="C26" s="132">
        <f>B26</f>
        <v>2.7</v>
      </c>
      <c r="D26" s="84" t="s">
        <v>4</v>
      </c>
      <c r="E26" s="117"/>
      <c r="F26" s="20">
        <f t="shared" si="0"/>
      </c>
      <c r="G26" s="21">
        <f>IF($O26=G$21,1,"")</f>
      </c>
      <c r="H26" s="22">
        <f t="shared" si="0"/>
      </c>
      <c r="I26" s="87">
        <f t="shared" si="0"/>
      </c>
      <c r="J26" s="90">
        <f t="shared" si="1"/>
      </c>
      <c r="K26" s="23">
        <f t="shared" si="1"/>
      </c>
      <c r="L26" s="24">
        <f t="shared" si="1"/>
      </c>
      <c r="N26" s="112">
        <f t="shared" si="2"/>
        <v>0</v>
      </c>
      <c r="O26" s="93">
        <f t="shared" si="3"/>
      </c>
      <c r="P26" s="96">
        <f t="shared" si="4"/>
      </c>
      <c r="R26" s="16">
        <v>5</v>
      </c>
      <c r="S26" s="34" t="s">
        <v>16</v>
      </c>
      <c r="T26" s="35" t="s">
        <v>27</v>
      </c>
      <c r="U26" s="36" t="s">
        <v>22</v>
      </c>
      <c r="W26" s="81">
        <f>AP26</f>
        <v>0.9</v>
      </c>
      <c r="X26" s="84" t="s">
        <v>4</v>
      </c>
      <c r="Y26" s="117"/>
      <c r="Z26" s="20">
        <f t="shared" si="5"/>
      </c>
      <c r="AA26" s="21">
        <f t="shared" si="5"/>
      </c>
      <c r="AB26" s="22">
        <f t="shared" si="5"/>
      </c>
      <c r="AC26" s="87">
        <f t="shared" si="5"/>
      </c>
      <c r="AD26" s="90">
        <f t="shared" si="6"/>
      </c>
      <c r="AE26" s="23">
        <f t="shared" si="6"/>
      </c>
      <c r="AF26" s="24">
        <f t="shared" si="6"/>
      </c>
      <c r="AH26" s="112">
        <f t="shared" si="9"/>
        <v>0</v>
      </c>
      <c r="AI26" s="93">
        <f t="shared" si="7"/>
      </c>
      <c r="AJ26" s="96">
        <f t="shared" si="8"/>
      </c>
      <c r="AL26" s="99" t="s">
        <v>16</v>
      </c>
      <c r="AM26" s="16" t="s">
        <v>72</v>
      </c>
      <c r="AN26" s="35" t="s">
        <v>27</v>
      </c>
      <c r="AO26" s="36" t="s">
        <v>22</v>
      </c>
      <c r="AP26" s="132">
        <f>IF(I13=AR22,1*AT22,1*AT23)</f>
        <v>0.9</v>
      </c>
      <c r="AR26" s="128" t="s">
        <v>86</v>
      </c>
      <c r="AS26" s="128"/>
    </row>
    <row r="27" spans="2:45" ht="24">
      <c r="B27" s="81">
        <f>IF(I13=AR22,2*AT22,2*AT23)</f>
        <v>1.8</v>
      </c>
      <c r="C27" s="132">
        <f>IF(I15=AR27,B27+AS27,B27)</f>
        <v>1.8</v>
      </c>
      <c r="D27" s="84" t="s">
        <v>5</v>
      </c>
      <c r="E27" s="117"/>
      <c r="F27" s="20">
        <f t="shared" si="0"/>
      </c>
      <c r="G27" s="21">
        <f t="shared" si="0"/>
      </c>
      <c r="H27" s="22">
        <f t="shared" si="0"/>
      </c>
      <c r="I27" s="87">
        <f t="shared" si="0"/>
      </c>
      <c r="J27" s="90">
        <f t="shared" si="1"/>
      </c>
      <c r="K27" s="23">
        <f t="shared" si="1"/>
      </c>
      <c r="L27" s="24">
        <f t="shared" si="1"/>
      </c>
      <c r="N27" s="112">
        <f t="shared" si="2"/>
        <v>0</v>
      </c>
      <c r="O27" s="93">
        <f t="shared" si="3"/>
      </c>
      <c r="P27" s="96">
        <f t="shared" si="4"/>
      </c>
      <c r="R27" s="16">
        <v>6</v>
      </c>
      <c r="S27" s="25" t="s">
        <v>17</v>
      </c>
      <c r="T27" s="26" t="s">
        <v>28</v>
      </c>
      <c r="U27" s="27" t="s">
        <v>25</v>
      </c>
      <c r="W27" s="81">
        <f>IF(I15=AR27,AP27+AS27,AP27)</f>
        <v>0.7200000000000001</v>
      </c>
      <c r="X27" s="84" t="s">
        <v>5</v>
      </c>
      <c r="Y27" s="117"/>
      <c r="Z27" s="20">
        <f t="shared" si="5"/>
      </c>
      <c r="AA27" s="21">
        <f t="shared" si="5"/>
      </c>
      <c r="AB27" s="22">
        <f t="shared" si="5"/>
      </c>
      <c r="AC27" s="87">
        <f t="shared" si="5"/>
      </c>
      <c r="AD27" s="90">
        <f t="shared" si="6"/>
      </c>
      <c r="AE27" s="23">
        <f t="shared" si="6"/>
      </c>
      <c r="AF27" s="24">
        <f t="shared" si="6"/>
      </c>
      <c r="AH27" s="112">
        <f t="shared" si="9"/>
        <v>0</v>
      </c>
      <c r="AI27" s="93">
        <f t="shared" si="7"/>
      </c>
      <c r="AJ27" s="96">
        <f t="shared" si="8"/>
      </c>
      <c r="AL27" s="100" t="s">
        <v>17</v>
      </c>
      <c r="AM27" s="16" t="s">
        <v>73</v>
      </c>
      <c r="AN27" s="26" t="s">
        <v>28</v>
      </c>
      <c r="AO27" s="27" t="s">
        <v>25</v>
      </c>
      <c r="AP27" s="132">
        <f>IF(I13=AR22,0.8*AT22,0.8*AT23)</f>
        <v>0.7200000000000001</v>
      </c>
      <c r="AR27" s="128" t="s">
        <v>87</v>
      </c>
      <c r="AS27" s="128">
        <v>1</v>
      </c>
    </row>
    <row r="28" spans="2:42" ht="12">
      <c r="B28" s="81">
        <f>IF(I13=AR22,2*AT22,2*AT23)</f>
        <v>1.8</v>
      </c>
      <c r="C28" s="132">
        <f>IF(I15=AR27,B28+AS27,B28)</f>
        <v>1.8</v>
      </c>
      <c r="D28" s="84" t="s">
        <v>6</v>
      </c>
      <c r="E28" s="117"/>
      <c r="F28" s="20">
        <f t="shared" si="0"/>
      </c>
      <c r="G28" s="21">
        <f t="shared" si="0"/>
      </c>
      <c r="H28" s="22">
        <f t="shared" si="0"/>
      </c>
      <c r="I28" s="87">
        <f t="shared" si="0"/>
      </c>
      <c r="J28" s="90">
        <f t="shared" si="1"/>
      </c>
      <c r="K28" s="23">
        <f t="shared" si="1"/>
      </c>
      <c r="L28" s="24">
        <f t="shared" si="1"/>
      </c>
      <c r="N28" s="112">
        <f t="shared" si="2"/>
        <v>0</v>
      </c>
      <c r="O28" s="93">
        <f t="shared" si="3"/>
      </c>
      <c r="P28" s="96">
        <f t="shared" si="4"/>
      </c>
      <c r="R28" s="16">
        <v>7</v>
      </c>
      <c r="S28" s="28" t="s">
        <v>18</v>
      </c>
      <c r="T28" s="29" t="s">
        <v>26</v>
      </c>
      <c r="U28" s="30" t="s">
        <v>23</v>
      </c>
      <c r="W28" s="81">
        <f>IF(I15=AR27,AP28+AS27,AP28)</f>
        <v>0.7200000000000001</v>
      </c>
      <c r="X28" s="84" t="s">
        <v>6</v>
      </c>
      <c r="Y28" s="117"/>
      <c r="Z28" s="20">
        <f t="shared" si="5"/>
      </c>
      <c r="AA28" s="21">
        <f t="shared" si="5"/>
      </c>
      <c r="AB28" s="22">
        <f t="shared" si="5"/>
      </c>
      <c r="AC28" s="87">
        <f t="shared" si="5"/>
      </c>
      <c r="AD28" s="90">
        <f t="shared" si="6"/>
      </c>
      <c r="AE28" s="23">
        <f t="shared" si="6"/>
      </c>
      <c r="AF28" s="24">
        <f t="shared" si="6"/>
      </c>
      <c r="AH28" s="112">
        <f t="shared" si="9"/>
        <v>0</v>
      </c>
      <c r="AI28" s="93">
        <f t="shared" si="7"/>
      </c>
      <c r="AJ28" s="96">
        <f t="shared" si="8"/>
      </c>
      <c r="AL28" s="101" t="s">
        <v>18</v>
      </c>
      <c r="AM28" s="16" t="s">
        <v>74</v>
      </c>
      <c r="AN28" s="29" t="s">
        <v>26</v>
      </c>
      <c r="AO28" s="30" t="s">
        <v>23</v>
      </c>
      <c r="AP28" s="132">
        <f>IF(I13=AR22,0.8*AT22,0.8*AT23)</f>
        <v>0.7200000000000001</v>
      </c>
    </row>
    <row r="29" spans="2:42" ht="12">
      <c r="B29" s="81">
        <f>IF(I13=AR22,1*AT22,1*AT23)</f>
        <v>0.9</v>
      </c>
      <c r="C29" s="132">
        <f aca="true" t="shared" si="10" ref="C29:C34">B29</f>
        <v>0.9</v>
      </c>
      <c r="D29" s="84" t="s">
        <v>7</v>
      </c>
      <c r="E29" s="117"/>
      <c r="F29" s="20">
        <f t="shared" si="0"/>
      </c>
      <c r="G29" s="21">
        <f t="shared" si="0"/>
      </c>
      <c r="H29" s="22">
        <f t="shared" si="0"/>
      </c>
      <c r="I29" s="87">
        <f t="shared" si="0"/>
      </c>
      <c r="J29" s="90">
        <f t="shared" si="1"/>
      </c>
      <c r="K29" s="23">
        <f t="shared" si="1"/>
      </c>
      <c r="L29" s="24">
        <f t="shared" si="1"/>
      </c>
      <c r="N29" s="112">
        <f t="shared" si="2"/>
        <v>0</v>
      </c>
      <c r="O29" s="93">
        <f t="shared" si="3"/>
      </c>
      <c r="P29" s="96">
        <f t="shared" si="4"/>
      </c>
      <c r="R29" s="16">
        <v>8</v>
      </c>
      <c r="S29" s="31" t="s">
        <v>15</v>
      </c>
      <c r="T29" s="32" t="s">
        <v>27</v>
      </c>
      <c r="U29" s="33" t="s">
        <v>24</v>
      </c>
      <c r="W29" s="81">
        <f aca="true" t="shared" si="11" ref="W29:W36">AP29</f>
        <v>0.63</v>
      </c>
      <c r="X29" s="84" t="s">
        <v>7</v>
      </c>
      <c r="Y29" s="117"/>
      <c r="Z29" s="20">
        <f t="shared" si="5"/>
      </c>
      <c r="AA29" s="21">
        <f t="shared" si="5"/>
      </c>
      <c r="AB29" s="22">
        <f t="shared" si="5"/>
      </c>
      <c r="AC29" s="87">
        <f t="shared" si="5"/>
      </c>
      <c r="AD29" s="90">
        <f t="shared" si="6"/>
      </c>
      <c r="AE29" s="23">
        <f t="shared" si="6"/>
      </c>
      <c r="AF29" s="24">
        <f t="shared" si="6"/>
      </c>
      <c r="AH29" s="112">
        <f t="shared" si="9"/>
        <v>0</v>
      </c>
      <c r="AI29" s="93">
        <f t="shared" si="7"/>
      </c>
      <c r="AJ29" s="96">
        <f t="shared" si="8"/>
      </c>
      <c r="AL29" s="102" t="s">
        <v>15</v>
      </c>
      <c r="AM29" s="16" t="s">
        <v>75</v>
      </c>
      <c r="AN29" s="32" t="s">
        <v>27</v>
      </c>
      <c r="AO29" s="33" t="s">
        <v>24</v>
      </c>
      <c r="AP29" s="132">
        <f>IF(I13=AR22,0.7*AT22,0.7*AT23)</f>
        <v>0.63</v>
      </c>
    </row>
    <row r="30" spans="2:42" ht="12">
      <c r="B30" s="81">
        <f>IF(I13=AR22,1*AS22,1*AS23)</f>
        <v>1.1</v>
      </c>
      <c r="C30" s="132">
        <f t="shared" si="10"/>
        <v>1.1</v>
      </c>
      <c r="D30" s="84" t="s">
        <v>8</v>
      </c>
      <c r="E30" s="117"/>
      <c r="F30" s="20">
        <f t="shared" si="0"/>
      </c>
      <c r="G30" s="21">
        <f t="shared" si="0"/>
      </c>
      <c r="H30" s="22">
        <f t="shared" si="0"/>
      </c>
      <c r="I30" s="87">
        <f t="shared" si="0"/>
      </c>
      <c r="J30" s="90">
        <f t="shared" si="1"/>
      </c>
      <c r="K30" s="23">
        <f t="shared" si="1"/>
      </c>
      <c r="L30" s="24">
        <f t="shared" si="1"/>
      </c>
      <c r="N30" s="112">
        <f t="shared" si="2"/>
        <v>0</v>
      </c>
      <c r="O30" s="93">
        <f t="shared" si="3"/>
      </c>
      <c r="P30" s="96">
        <f t="shared" si="4"/>
      </c>
      <c r="R30" s="16">
        <v>9</v>
      </c>
      <c r="S30" s="34" t="s">
        <v>13</v>
      </c>
      <c r="T30" s="35" t="s">
        <v>28</v>
      </c>
      <c r="U30" s="36" t="s">
        <v>22</v>
      </c>
      <c r="W30" s="81">
        <f t="shared" si="11"/>
        <v>0.77</v>
      </c>
      <c r="X30" s="84" t="s">
        <v>8</v>
      </c>
      <c r="Y30" s="117"/>
      <c r="Z30" s="20">
        <f t="shared" si="5"/>
      </c>
      <c r="AA30" s="21">
        <f t="shared" si="5"/>
      </c>
      <c r="AB30" s="22">
        <f t="shared" si="5"/>
      </c>
      <c r="AC30" s="87">
        <f t="shared" si="5"/>
      </c>
      <c r="AD30" s="90">
        <f t="shared" si="6"/>
      </c>
      <c r="AE30" s="23">
        <f t="shared" si="6"/>
      </c>
      <c r="AF30" s="24">
        <f t="shared" si="6"/>
      </c>
      <c r="AH30" s="112">
        <f t="shared" si="9"/>
        <v>0</v>
      </c>
      <c r="AI30" s="93">
        <f t="shared" si="7"/>
      </c>
      <c r="AJ30" s="96">
        <f t="shared" si="8"/>
      </c>
      <c r="AL30" s="99" t="s">
        <v>13</v>
      </c>
      <c r="AM30" s="16" t="s">
        <v>76</v>
      </c>
      <c r="AN30" s="35" t="s">
        <v>28</v>
      </c>
      <c r="AO30" s="36" t="s">
        <v>22</v>
      </c>
      <c r="AP30" s="132">
        <f>IF(I13=AR22,0.7*AS22,0.7*AS23)</f>
        <v>0.77</v>
      </c>
    </row>
    <row r="31" spans="2:42" ht="12">
      <c r="B31" s="81">
        <f>IF(I13=AR22,1*AT22,1*AT23)</f>
        <v>0.9</v>
      </c>
      <c r="C31" s="132">
        <f t="shared" si="10"/>
        <v>0.9</v>
      </c>
      <c r="D31" s="84" t="s">
        <v>63</v>
      </c>
      <c r="E31" s="117"/>
      <c r="F31" s="20">
        <f t="shared" si="0"/>
      </c>
      <c r="G31" s="21">
        <f t="shared" si="0"/>
      </c>
      <c r="H31" s="22">
        <f t="shared" si="0"/>
      </c>
      <c r="I31" s="87">
        <f t="shared" si="0"/>
      </c>
      <c r="J31" s="90">
        <f t="shared" si="1"/>
      </c>
      <c r="K31" s="23">
        <f t="shared" si="1"/>
      </c>
      <c r="L31" s="24">
        <f t="shared" si="1"/>
      </c>
      <c r="N31" s="112">
        <f t="shared" si="2"/>
        <v>0</v>
      </c>
      <c r="O31" s="93">
        <f t="shared" si="3"/>
      </c>
      <c r="P31" s="96">
        <f t="shared" si="4"/>
      </c>
      <c r="R31" s="16">
        <v>10</v>
      </c>
      <c r="S31" s="25" t="s">
        <v>20</v>
      </c>
      <c r="T31" s="26" t="s">
        <v>26</v>
      </c>
      <c r="U31" s="27" t="s">
        <v>25</v>
      </c>
      <c r="W31" s="81">
        <f t="shared" si="11"/>
        <v>0.63</v>
      </c>
      <c r="X31" s="84" t="s">
        <v>63</v>
      </c>
      <c r="Y31" s="117"/>
      <c r="Z31" s="20">
        <f t="shared" si="5"/>
      </c>
      <c r="AA31" s="21">
        <f t="shared" si="5"/>
      </c>
      <c r="AB31" s="22">
        <f t="shared" si="5"/>
      </c>
      <c r="AC31" s="87">
        <f t="shared" si="5"/>
      </c>
      <c r="AD31" s="90">
        <f t="shared" si="6"/>
      </c>
      <c r="AE31" s="23">
        <f t="shared" si="6"/>
      </c>
      <c r="AF31" s="24">
        <f t="shared" si="6"/>
      </c>
      <c r="AH31" s="112">
        <f t="shared" si="9"/>
        <v>0</v>
      </c>
      <c r="AI31" s="93">
        <f t="shared" si="7"/>
      </c>
      <c r="AJ31" s="96">
        <f t="shared" si="8"/>
      </c>
      <c r="AL31" s="100" t="s">
        <v>20</v>
      </c>
      <c r="AM31" s="16" t="s">
        <v>77</v>
      </c>
      <c r="AN31" s="26" t="s">
        <v>26</v>
      </c>
      <c r="AO31" s="27" t="s">
        <v>25</v>
      </c>
      <c r="AP31" s="132">
        <f>IF(I13=AR22,0.7*AT22,0.7*AT23)</f>
        <v>0.63</v>
      </c>
    </row>
    <row r="32" spans="2:42" ht="12">
      <c r="B32" s="81">
        <v>0.5</v>
      </c>
      <c r="C32" s="132">
        <f t="shared" si="10"/>
        <v>0.5</v>
      </c>
      <c r="D32" s="84" t="s">
        <v>9</v>
      </c>
      <c r="E32" s="117"/>
      <c r="F32" s="20">
        <f t="shared" si="0"/>
      </c>
      <c r="G32" s="21">
        <f t="shared" si="0"/>
      </c>
      <c r="H32" s="22">
        <f t="shared" si="0"/>
      </c>
      <c r="I32" s="87">
        <f t="shared" si="0"/>
      </c>
      <c r="J32" s="90">
        <f t="shared" si="1"/>
      </c>
      <c r="K32" s="23">
        <f t="shared" si="1"/>
      </c>
      <c r="L32" s="24">
        <f t="shared" si="1"/>
      </c>
      <c r="N32" s="112">
        <f t="shared" si="2"/>
        <v>0</v>
      </c>
      <c r="O32" s="93">
        <f t="shared" si="3"/>
      </c>
      <c r="P32" s="96">
        <f t="shared" si="4"/>
      </c>
      <c r="R32" s="16">
        <v>11</v>
      </c>
      <c r="S32" s="28" t="s">
        <v>32</v>
      </c>
      <c r="T32" s="29" t="s">
        <v>27</v>
      </c>
      <c r="U32" s="30" t="s">
        <v>23</v>
      </c>
      <c r="W32" s="81">
        <f t="shared" si="11"/>
        <v>0.4</v>
      </c>
      <c r="X32" s="84" t="s">
        <v>9</v>
      </c>
      <c r="Y32" s="117"/>
      <c r="Z32" s="20">
        <f t="shared" si="5"/>
      </c>
      <c r="AA32" s="21">
        <f t="shared" si="5"/>
      </c>
      <c r="AB32" s="22">
        <f t="shared" si="5"/>
      </c>
      <c r="AC32" s="87">
        <f t="shared" si="5"/>
      </c>
      <c r="AD32" s="90">
        <f t="shared" si="6"/>
      </c>
      <c r="AE32" s="23">
        <f t="shared" si="6"/>
      </c>
      <c r="AF32" s="24">
        <f t="shared" si="6"/>
      </c>
      <c r="AH32" s="112">
        <f t="shared" si="9"/>
        <v>0</v>
      </c>
      <c r="AI32" s="93">
        <f t="shared" si="7"/>
      </c>
      <c r="AJ32" s="96">
        <f t="shared" si="8"/>
      </c>
      <c r="AL32" s="101" t="s">
        <v>32</v>
      </c>
      <c r="AM32" s="16" t="s">
        <v>78</v>
      </c>
      <c r="AN32" s="29" t="s">
        <v>27</v>
      </c>
      <c r="AO32" s="30" t="s">
        <v>23</v>
      </c>
      <c r="AP32" s="132">
        <v>0.4</v>
      </c>
    </row>
    <row r="33" spans="2:42" ht="24.75" thickBot="1">
      <c r="B33" s="81">
        <v>0.5</v>
      </c>
      <c r="C33" s="132">
        <f t="shared" si="10"/>
        <v>0.5</v>
      </c>
      <c r="D33" s="84" t="s">
        <v>10</v>
      </c>
      <c r="E33" s="117"/>
      <c r="F33" s="20">
        <f t="shared" si="0"/>
      </c>
      <c r="G33" s="21">
        <f t="shared" si="0"/>
      </c>
      <c r="H33" s="22">
        <f t="shared" si="0"/>
      </c>
      <c r="I33" s="87">
        <f t="shared" si="0"/>
      </c>
      <c r="J33" s="90">
        <f t="shared" si="1"/>
      </c>
      <c r="K33" s="23">
        <f t="shared" si="1"/>
      </c>
      <c r="L33" s="24">
        <f t="shared" si="1"/>
      </c>
      <c r="N33" s="112">
        <f t="shared" si="2"/>
        <v>0</v>
      </c>
      <c r="O33" s="93">
        <f t="shared" si="3"/>
      </c>
      <c r="P33" s="96">
        <f t="shared" si="4"/>
      </c>
      <c r="R33" s="37">
        <v>12</v>
      </c>
      <c r="S33" s="38" t="s">
        <v>62</v>
      </c>
      <c r="T33" s="39" t="s">
        <v>28</v>
      </c>
      <c r="U33" s="40" t="s">
        <v>24</v>
      </c>
      <c r="W33" s="81">
        <f t="shared" si="11"/>
        <v>0.4</v>
      </c>
      <c r="X33" s="84" t="s">
        <v>10</v>
      </c>
      <c r="Y33" s="117"/>
      <c r="Z33" s="20">
        <f t="shared" si="5"/>
      </c>
      <c r="AA33" s="21">
        <f t="shared" si="5"/>
      </c>
      <c r="AB33" s="22">
        <f t="shared" si="5"/>
      </c>
      <c r="AC33" s="87">
        <f t="shared" si="5"/>
      </c>
      <c r="AD33" s="90">
        <f t="shared" si="6"/>
      </c>
      <c r="AE33" s="23">
        <f t="shared" si="6"/>
      </c>
      <c r="AF33" s="24">
        <f t="shared" si="6"/>
      </c>
      <c r="AH33" s="112">
        <f t="shared" si="9"/>
        <v>0</v>
      </c>
      <c r="AI33" s="93">
        <f t="shared" si="7"/>
      </c>
      <c r="AJ33" s="96">
        <f t="shared" si="8"/>
      </c>
      <c r="AL33" s="103" t="s">
        <v>62</v>
      </c>
      <c r="AM33" s="37" t="s">
        <v>79</v>
      </c>
      <c r="AN33" s="39" t="s">
        <v>28</v>
      </c>
      <c r="AO33" s="40" t="s">
        <v>24</v>
      </c>
      <c r="AP33" s="132">
        <v>0.4</v>
      </c>
    </row>
    <row r="34" spans="2:42" ht="12">
      <c r="B34" s="81">
        <f>IF(I13=AR22,3*AT22,3*AT23)</f>
        <v>2.7</v>
      </c>
      <c r="C34" s="132">
        <f t="shared" si="10"/>
        <v>2.7</v>
      </c>
      <c r="D34" s="84" t="s">
        <v>11</v>
      </c>
      <c r="E34" s="117"/>
      <c r="F34" s="20">
        <f t="shared" si="0"/>
      </c>
      <c r="G34" s="21">
        <f t="shared" si="0"/>
      </c>
      <c r="H34" s="22">
        <f t="shared" si="0"/>
      </c>
      <c r="I34" s="87">
        <f t="shared" si="0"/>
      </c>
      <c r="J34" s="90">
        <f t="shared" si="1"/>
      </c>
      <c r="K34" s="23">
        <f t="shared" si="1"/>
      </c>
      <c r="L34" s="24">
        <f t="shared" si="1"/>
      </c>
      <c r="N34" s="112">
        <f t="shared" si="2"/>
        <v>0</v>
      </c>
      <c r="O34" s="93">
        <f t="shared" si="3"/>
      </c>
      <c r="P34" s="96">
        <f t="shared" si="4"/>
      </c>
      <c r="W34" s="81">
        <f t="shared" si="11"/>
        <v>0.22000000000000003</v>
      </c>
      <c r="X34" s="84" t="s">
        <v>64</v>
      </c>
      <c r="Y34" s="117"/>
      <c r="Z34" s="20">
        <f t="shared" si="5"/>
      </c>
      <c r="AA34" s="21">
        <f t="shared" si="5"/>
      </c>
      <c r="AB34" s="22">
        <f t="shared" si="5"/>
      </c>
      <c r="AC34" s="87">
        <f t="shared" si="5"/>
      </c>
      <c r="AD34" s="90">
        <f t="shared" si="6"/>
      </c>
      <c r="AE34" s="23">
        <f t="shared" si="6"/>
      </c>
      <c r="AF34" s="24">
        <f t="shared" si="6"/>
      </c>
      <c r="AH34" s="112">
        <f t="shared" si="9"/>
        <v>0</v>
      </c>
      <c r="AI34" s="93">
        <f t="shared" si="7"/>
      </c>
      <c r="AJ34" s="96">
        <f t="shared" si="8"/>
      </c>
      <c r="AP34" s="132">
        <f>IF(I13=AR22,0.2*AS22,0.2*AS23)</f>
        <v>0.22000000000000003</v>
      </c>
    </row>
    <row r="35" spans="2:42" ht="12">
      <c r="B35" s="81">
        <f>IF(I13=AR22,2*AT22,2*AT23)</f>
        <v>1.8</v>
      </c>
      <c r="C35" s="132">
        <f>IF(I15=AR27,B35+AS27,B35)</f>
        <v>1.8</v>
      </c>
      <c r="D35" s="84" t="s">
        <v>12</v>
      </c>
      <c r="E35" s="117"/>
      <c r="F35" s="20">
        <f t="shared" si="0"/>
      </c>
      <c r="G35" s="21">
        <f t="shared" si="0"/>
      </c>
      <c r="H35" s="22">
        <f t="shared" si="0"/>
      </c>
      <c r="I35" s="87">
        <f t="shared" si="0"/>
      </c>
      <c r="J35" s="90">
        <f t="shared" si="1"/>
      </c>
      <c r="K35" s="23">
        <f t="shared" si="1"/>
      </c>
      <c r="L35" s="24">
        <f t="shared" si="1"/>
      </c>
      <c r="N35" s="112">
        <f t="shared" si="2"/>
        <v>0</v>
      </c>
      <c r="O35" s="93">
        <f t="shared" si="3"/>
      </c>
      <c r="P35" s="96">
        <f t="shared" si="4"/>
      </c>
      <c r="W35" s="81">
        <f t="shared" si="11"/>
        <v>0.18000000000000002</v>
      </c>
      <c r="X35" s="84" t="s">
        <v>65</v>
      </c>
      <c r="Y35" s="117"/>
      <c r="Z35" s="20">
        <f t="shared" si="5"/>
      </c>
      <c r="AA35" s="21">
        <f t="shared" si="5"/>
      </c>
      <c r="AB35" s="22">
        <f t="shared" si="5"/>
      </c>
      <c r="AC35" s="87">
        <f t="shared" si="5"/>
      </c>
      <c r="AD35" s="90">
        <f t="shared" si="6"/>
      </c>
      <c r="AE35" s="23">
        <f t="shared" si="6"/>
      </c>
      <c r="AF35" s="24">
        <f t="shared" si="6"/>
      </c>
      <c r="AH35" s="112">
        <f t="shared" si="9"/>
        <v>0</v>
      </c>
      <c r="AI35" s="93">
        <f t="shared" si="7"/>
      </c>
      <c r="AJ35" s="96">
        <f t="shared" si="8"/>
      </c>
      <c r="AP35" s="132">
        <f>IF(I13=AR22,0.2*AT22,0.2*AT23)</f>
        <v>0.18000000000000002</v>
      </c>
    </row>
    <row r="36" spans="2:42" ht="12.75" thickBot="1">
      <c r="B36" s="81">
        <f>IF(I13=AR22,1*AS22,1*AS23)</f>
        <v>1.1</v>
      </c>
      <c r="C36" s="132">
        <f>IF(I15=AR27,B36+AS27,B36)</f>
        <v>1.1</v>
      </c>
      <c r="D36" s="84" t="s">
        <v>59</v>
      </c>
      <c r="E36" s="117"/>
      <c r="F36" s="20">
        <f t="shared" si="0"/>
      </c>
      <c r="G36" s="21">
        <f t="shared" si="0"/>
      </c>
      <c r="H36" s="22">
        <f t="shared" si="0"/>
      </c>
      <c r="I36" s="87">
        <f t="shared" si="0"/>
      </c>
      <c r="J36" s="90">
        <f t="shared" si="1"/>
      </c>
      <c r="K36" s="23">
        <f t="shared" si="1"/>
      </c>
      <c r="L36" s="24">
        <f t="shared" si="1"/>
      </c>
      <c r="N36" s="112">
        <f t="shared" si="2"/>
        <v>0</v>
      </c>
      <c r="O36" s="93">
        <f t="shared" si="3"/>
      </c>
      <c r="P36" s="96">
        <f t="shared" si="4"/>
      </c>
      <c r="W36" s="82">
        <f t="shared" si="11"/>
        <v>0.2</v>
      </c>
      <c r="X36" s="85" t="s">
        <v>80</v>
      </c>
      <c r="Y36" s="118"/>
      <c r="Z36" s="41">
        <f t="shared" si="5"/>
      </c>
      <c r="AA36" s="42">
        <f t="shared" si="5"/>
      </c>
      <c r="AB36" s="43">
        <f t="shared" si="5"/>
      </c>
      <c r="AC36" s="88">
        <f t="shared" si="5"/>
      </c>
      <c r="AD36" s="91">
        <f t="shared" si="6"/>
      </c>
      <c r="AE36" s="44">
        <f t="shared" si="6"/>
      </c>
      <c r="AF36" s="45">
        <f t="shared" si="6"/>
      </c>
      <c r="AH36" s="113">
        <f t="shared" si="9"/>
        <v>0</v>
      </c>
      <c r="AI36" s="94">
        <f t="shared" si="7"/>
      </c>
      <c r="AJ36" s="97">
        <f t="shared" si="8"/>
      </c>
      <c r="AP36" s="133">
        <v>0.2</v>
      </c>
    </row>
    <row r="37" spans="2:16" ht="12">
      <c r="B37" s="81">
        <f>IF(I13=AR22,1*AS22,1*AS23)</f>
        <v>1.1</v>
      </c>
      <c r="C37" s="132">
        <f>B37</f>
        <v>1.1</v>
      </c>
      <c r="D37" s="84" t="s">
        <v>60</v>
      </c>
      <c r="E37" s="117"/>
      <c r="F37" s="20">
        <f t="shared" si="0"/>
      </c>
      <c r="G37" s="21">
        <f t="shared" si="0"/>
      </c>
      <c r="H37" s="22">
        <f t="shared" si="0"/>
      </c>
      <c r="I37" s="87">
        <f t="shared" si="0"/>
      </c>
      <c r="J37" s="90">
        <f t="shared" si="1"/>
      </c>
      <c r="K37" s="23">
        <f t="shared" si="1"/>
      </c>
      <c r="L37" s="24">
        <f t="shared" si="1"/>
      </c>
      <c r="N37" s="112">
        <f t="shared" si="2"/>
        <v>0</v>
      </c>
      <c r="O37" s="93">
        <f t="shared" si="3"/>
      </c>
      <c r="P37" s="96">
        <f t="shared" si="4"/>
      </c>
    </row>
    <row r="38" spans="2:16" ht="12">
      <c r="B38" s="81">
        <f>IF(I13=AR22,0.25*AS22,0.25*AS23)</f>
        <v>0.275</v>
      </c>
      <c r="C38" s="132">
        <f>B38</f>
        <v>0.275</v>
      </c>
      <c r="D38" s="84" t="s">
        <v>64</v>
      </c>
      <c r="E38" s="117"/>
      <c r="F38" s="20">
        <f t="shared" si="0"/>
      </c>
      <c r="G38" s="21">
        <f t="shared" si="0"/>
      </c>
      <c r="H38" s="22">
        <f t="shared" si="0"/>
      </c>
      <c r="I38" s="87">
        <f t="shared" si="0"/>
      </c>
      <c r="J38" s="90">
        <f t="shared" si="1"/>
      </c>
      <c r="K38" s="23">
        <f t="shared" si="1"/>
      </c>
      <c r="L38" s="24">
        <f t="shared" si="1"/>
      </c>
      <c r="N38" s="112">
        <f t="shared" si="2"/>
        <v>0</v>
      </c>
      <c r="O38" s="93">
        <f t="shared" si="3"/>
      </c>
      <c r="P38" s="96">
        <f t="shared" si="4"/>
      </c>
    </row>
    <row r="39" spans="2:16" ht="12.75" thickBot="1">
      <c r="B39" s="82">
        <f>IF(I13=AR22,0.25*AT22,0.25*AT23)</f>
        <v>0.225</v>
      </c>
      <c r="C39" s="133">
        <f>B39</f>
        <v>0.225</v>
      </c>
      <c r="D39" s="85" t="s">
        <v>65</v>
      </c>
      <c r="E39" s="118"/>
      <c r="F39" s="41">
        <f>IF($O39=F$21,1,"")</f>
      </c>
      <c r="G39" s="42">
        <f>IF($O39=G$21,1,"")</f>
      </c>
      <c r="H39" s="43">
        <f>IF($O39=H$21,1,"")</f>
      </c>
      <c r="I39" s="88">
        <f>IF($O39=I$21,1,"")</f>
      </c>
      <c r="J39" s="91">
        <f>IF($P39=J$21,1,"")</f>
      </c>
      <c r="K39" s="44">
        <f>IF($P39=K$21,1,"")</f>
      </c>
      <c r="L39" s="45">
        <f>IF($P39=L$21,1,"")</f>
      </c>
      <c r="N39" s="113">
        <f t="shared" si="2"/>
        <v>0</v>
      </c>
      <c r="O39" s="94">
        <f t="shared" si="3"/>
      </c>
      <c r="P39" s="97">
        <f t="shared" si="4"/>
      </c>
    </row>
    <row r="40" ht="12"/>
    <row r="41" spans="4:32" ht="12" hidden="1">
      <c r="D41" s="156" t="s">
        <v>53</v>
      </c>
      <c r="E41" s="156"/>
      <c r="F41" s="156"/>
      <c r="G41" s="156"/>
      <c r="H41" s="156"/>
      <c r="I41" s="156"/>
      <c r="J41" s="156"/>
      <c r="K41" s="156"/>
      <c r="L41" s="156"/>
      <c r="X41" s="156" t="s">
        <v>53</v>
      </c>
      <c r="Y41" s="156"/>
      <c r="Z41" s="156"/>
      <c r="AA41" s="156"/>
      <c r="AB41" s="156"/>
      <c r="AC41" s="156"/>
      <c r="AD41" s="156"/>
      <c r="AE41" s="156"/>
      <c r="AF41" s="156"/>
    </row>
    <row r="42" ht="12.75" customHeight="1" hidden="1" thickBot="1"/>
    <row r="43" spans="4:32" ht="12.75" customHeight="1" hidden="1" thickBot="1">
      <c r="D43" s="154" t="s">
        <v>48</v>
      </c>
      <c r="E43" s="154" t="s">
        <v>42</v>
      </c>
      <c r="F43" s="162" t="s">
        <v>46</v>
      </c>
      <c r="G43" s="163"/>
      <c r="H43" s="164"/>
      <c r="I43" s="179" t="s">
        <v>36</v>
      </c>
      <c r="J43" s="171"/>
      <c r="K43" s="179" t="s">
        <v>51</v>
      </c>
      <c r="L43" s="171"/>
      <c r="X43" s="154" t="s">
        <v>48</v>
      </c>
      <c r="Y43" s="154" t="s">
        <v>42</v>
      </c>
      <c r="Z43" s="162" t="s">
        <v>46</v>
      </c>
      <c r="AA43" s="163"/>
      <c r="AB43" s="164"/>
      <c r="AC43" s="179" t="s">
        <v>36</v>
      </c>
      <c r="AD43" s="171"/>
      <c r="AE43" s="179" t="s">
        <v>51</v>
      </c>
      <c r="AF43" s="171"/>
    </row>
    <row r="44" spans="4:32" ht="12.75" customHeight="1" hidden="1" thickBot="1">
      <c r="D44" s="161"/>
      <c r="E44" s="161"/>
      <c r="F44" s="165" t="s">
        <v>33</v>
      </c>
      <c r="G44" s="167" t="s">
        <v>34</v>
      </c>
      <c r="H44" s="169" t="s">
        <v>35</v>
      </c>
      <c r="I44" s="180"/>
      <c r="J44" s="172"/>
      <c r="K44" s="180"/>
      <c r="L44" s="172"/>
      <c r="X44" s="161"/>
      <c r="Y44" s="161"/>
      <c r="Z44" s="165" t="s">
        <v>33</v>
      </c>
      <c r="AA44" s="167" t="s">
        <v>34</v>
      </c>
      <c r="AB44" s="169" t="s">
        <v>35</v>
      </c>
      <c r="AC44" s="180"/>
      <c r="AD44" s="172"/>
      <c r="AE44" s="180"/>
      <c r="AF44" s="172"/>
    </row>
    <row r="45" spans="4:32" ht="50.25" customHeight="1" hidden="1" thickBot="1">
      <c r="D45" s="155"/>
      <c r="E45" s="155"/>
      <c r="F45" s="166"/>
      <c r="G45" s="168"/>
      <c r="H45" s="170"/>
      <c r="I45" s="46" t="s">
        <v>49</v>
      </c>
      <c r="J45" s="47" t="s">
        <v>50</v>
      </c>
      <c r="K45" s="46" t="s">
        <v>49</v>
      </c>
      <c r="L45" s="47" t="s">
        <v>50</v>
      </c>
      <c r="X45" s="155"/>
      <c r="Y45" s="155"/>
      <c r="Z45" s="166"/>
      <c r="AA45" s="168"/>
      <c r="AB45" s="170"/>
      <c r="AC45" s="46" t="s">
        <v>49</v>
      </c>
      <c r="AD45" s="47" t="s">
        <v>50</v>
      </c>
      <c r="AE45" s="46" t="s">
        <v>49</v>
      </c>
      <c r="AF45" s="47" t="s">
        <v>50</v>
      </c>
    </row>
    <row r="46" spans="4:32" ht="12.75" customHeight="1" hidden="1">
      <c r="D46" s="191" t="s">
        <v>39</v>
      </c>
      <c r="E46" s="48" t="s">
        <v>22</v>
      </c>
      <c r="F46" s="49">
        <f>SUMPRODUCT(J22:J39,F22:F39,C22:C39)</f>
        <v>0</v>
      </c>
      <c r="G46" s="50">
        <f>SUMPRODUCT(K22:K39,F22:F39,C22:C39)</f>
        <v>0</v>
      </c>
      <c r="H46" s="51">
        <f>SUMPRODUCT(L22:L39,F22:F39,C22:C39)</f>
        <v>0</v>
      </c>
      <c r="I46" s="52">
        <f>SUM(F46:H46)</f>
        <v>0</v>
      </c>
      <c r="J46" s="53">
        <f>IF(ISERROR(I46/SUM(F$50:H$50)),"",I46/SUM(F$50:H$50))</f>
      </c>
      <c r="K46" s="175">
        <f>SUM(I46:I47)</f>
        <v>0</v>
      </c>
      <c r="L46" s="146">
        <f>IF(ISERROR(K46/SUM(F$46:H$49)),"",K46/SUM(F$46:H$49))</f>
      </c>
      <c r="X46" s="191" t="s">
        <v>39</v>
      </c>
      <c r="Y46" s="48" t="s">
        <v>22</v>
      </c>
      <c r="Z46" s="49">
        <f>SUMPRODUCT(AD22:AD36,Z22:Z36,W22:W36)</f>
        <v>0</v>
      </c>
      <c r="AA46" s="50">
        <f>SUMPRODUCT(AE22:AE36,Z22:Z36,W22:W36)</f>
        <v>0</v>
      </c>
      <c r="AB46" s="51">
        <f>SUMPRODUCT(AF22:AF36,Z22:Z36,W22:W36)</f>
        <v>0</v>
      </c>
      <c r="AC46" s="52">
        <f>SUM(Z46:AB46)</f>
        <v>0</v>
      </c>
      <c r="AD46" s="53">
        <f>IF(ISERROR(AC46/SUM(Z$50:AB$50)),"",AC46/SUM(Z$50:AB$50))</f>
      </c>
      <c r="AE46" s="175">
        <f>SUM(AC46:AC47)</f>
        <v>0</v>
      </c>
      <c r="AF46" s="146">
        <f>IF(ISERROR(AE46/SUM(Z$46:AB$49)),"",AE46/SUM(Z$46:AB$49))</f>
      </c>
    </row>
    <row r="47" spans="4:32" ht="12" hidden="1">
      <c r="D47" s="192"/>
      <c r="E47" s="54" t="s">
        <v>38</v>
      </c>
      <c r="F47" s="55">
        <f>SUMPRODUCT(J22:J39,G22:G39,C22:C39)</f>
        <v>0</v>
      </c>
      <c r="G47" s="56">
        <f>SUMPRODUCT(K22:K39,G22:G39,C22:C39)</f>
        <v>0</v>
      </c>
      <c r="H47" s="57">
        <f>SUMPRODUCT(L22:L39,G22:G39,C22:C39)</f>
        <v>0</v>
      </c>
      <c r="I47" s="58">
        <f>SUM(F47:H47)</f>
        <v>0</v>
      </c>
      <c r="J47" s="59">
        <f>IF(ISERROR(I47/SUM(F$50:H$50)),"",I47/SUM(F$50:H$50))</f>
      </c>
      <c r="K47" s="176"/>
      <c r="L47" s="147"/>
      <c r="X47" s="192"/>
      <c r="Y47" s="54" t="s">
        <v>38</v>
      </c>
      <c r="Z47" s="55">
        <f>SUMPRODUCT(AD22:AD36,AA22:AA36,W22:W36)</f>
        <v>0</v>
      </c>
      <c r="AA47" s="56">
        <f>SUMPRODUCT(AE22:AE36,AA22:AA36,W22:W36)</f>
        <v>0</v>
      </c>
      <c r="AB47" s="57">
        <f>SUMPRODUCT(AF22:AF36,AA22:AA36,W22:W36)</f>
        <v>0</v>
      </c>
      <c r="AC47" s="58">
        <f>SUM(Z47:AB47)</f>
        <v>0</v>
      </c>
      <c r="AD47" s="59">
        <f>IF(ISERROR(AC47/SUM(Z$50:AB$50)),"",AC47/SUM(Z$50:AB$50))</f>
      </c>
      <c r="AE47" s="176"/>
      <c r="AF47" s="147"/>
    </row>
    <row r="48" spans="4:32" ht="12" hidden="1">
      <c r="D48" s="193" t="s">
        <v>37</v>
      </c>
      <c r="E48" s="60" t="s">
        <v>24</v>
      </c>
      <c r="F48" s="55">
        <f>SUMPRODUCT(J22:J39,H22:H39,C22:C39)</f>
        <v>0</v>
      </c>
      <c r="G48" s="56">
        <f>SUMPRODUCT(K22:K39,H22:H39,C22:C39)</f>
        <v>0</v>
      </c>
      <c r="H48" s="57">
        <f>SUMPRODUCT(L22:L39,H22:H39,C22:C39)</f>
        <v>0</v>
      </c>
      <c r="I48" s="61">
        <f>SUM(F48:H48)</f>
        <v>0</v>
      </c>
      <c r="J48" s="62">
        <f>IF(ISERROR(I48/SUM(F$50:H$50)),"",I48/SUM(F$50:H$50))</f>
      </c>
      <c r="K48" s="177">
        <f>SUM(I48:I49)</f>
        <v>0</v>
      </c>
      <c r="L48" s="148">
        <f>IF(ISERROR(K48/SUM(F$46:H$49)),"",K48/SUM(F$46:H$49))</f>
      </c>
      <c r="X48" s="193" t="s">
        <v>37</v>
      </c>
      <c r="Y48" s="60" t="s">
        <v>24</v>
      </c>
      <c r="Z48" s="55">
        <f>SUMPRODUCT(AD22:AD36,AB22:AB36,W22:W36)</f>
        <v>0</v>
      </c>
      <c r="AA48" s="56">
        <f>SUMPRODUCT(AE22:AE36,AB22:AB36,W22:W36)</f>
        <v>0</v>
      </c>
      <c r="AB48" s="57">
        <f>SUMPRODUCT(AF22:AF36,AB22:AB36,W22:W36)</f>
        <v>0</v>
      </c>
      <c r="AC48" s="61">
        <f>SUM(Z48:AB48)</f>
        <v>0</v>
      </c>
      <c r="AD48" s="62">
        <f>IF(ISERROR(AC48/SUM(Z$50:AB$50)),"",AC48/SUM(Z$50:AB$50))</f>
      </c>
      <c r="AE48" s="177">
        <f>SUM(AC48:AC49)</f>
        <v>0</v>
      </c>
      <c r="AF48" s="148">
        <f>IF(ISERROR(AE48/SUM(Z$46:AB$49)),"",AE48/SUM(Z$46:AB$49))</f>
      </c>
    </row>
    <row r="49" spans="4:32" ht="12.75" hidden="1" thickBot="1">
      <c r="D49" s="194"/>
      <c r="E49" s="63" t="s">
        <v>40</v>
      </c>
      <c r="F49" s="64">
        <f>SUMPRODUCT(J22:J39,I22:I39,C22:C39)</f>
        <v>0</v>
      </c>
      <c r="G49" s="65">
        <f>SUMPRODUCT(K22:K39,I22:I39,C22:C39)</f>
        <v>0</v>
      </c>
      <c r="H49" s="66">
        <f>SUMPRODUCT(L22:L39,I22:I39,C22:C39)</f>
        <v>0</v>
      </c>
      <c r="I49" s="67">
        <f>SUM(F49:H49)</f>
        <v>0</v>
      </c>
      <c r="J49" s="68">
        <f>IF(ISERROR(I49/SUM(F$50:H$50)),"",I49/SUM(F$50:H$50))</f>
      </c>
      <c r="K49" s="178"/>
      <c r="L49" s="145"/>
      <c r="X49" s="194"/>
      <c r="Y49" s="63" t="s">
        <v>40</v>
      </c>
      <c r="Z49" s="64">
        <f>SUMPRODUCT(AD22:AD36,AC22:AC36,W22:W36)</f>
        <v>0</v>
      </c>
      <c r="AA49" s="65">
        <f>SUMPRODUCT(AE22:AE36,AC22:AC36,W22:W36)</f>
        <v>0</v>
      </c>
      <c r="AB49" s="66">
        <f>SUMPRODUCT(AF22:AF36,AC22:AC36,W22:W36)</f>
        <v>0</v>
      </c>
      <c r="AC49" s="67">
        <f>SUM(Z49:AB49)</f>
        <v>0</v>
      </c>
      <c r="AD49" s="68">
        <f>IF(ISERROR(AC49/SUM(Z$50:AB$50)),"",AC49/SUM(Z$50:AB$50))</f>
      </c>
      <c r="AE49" s="178"/>
      <c r="AF49" s="145"/>
    </row>
    <row r="50" spans="6:31" ht="12" hidden="1">
      <c r="F50" s="69">
        <f>SUM(F46:F49)</f>
        <v>0</v>
      </c>
      <c r="G50" s="70">
        <f>SUM(G46:G49)</f>
        <v>0</v>
      </c>
      <c r="H50" s="71">
        <f>SUM(H46:H49)</f>
        <v>0</v>
      </c>
      <c r="I50" s="2"/>
      <c r="K50" s="2"/>
      <c r="Z50" s="69">
        <f>SUM(Z46:Z49)</f>
        <v>0</v>
      </c>
      <c r="AA50" s="70">
        <f>SUM(AA46:AA49)</f>
        <v>0</v>
      </c>
      <c r="AB50" s="71">
        <f>SUM(AB46:AB49)</f>
        <v>0</v>
      </c>
      <c r="AC50" s="2"/>
      <c r="AE50" s="2"/>
    </row>
    <row r="51" spans="6:28" ht="12.75" customHeight="1" hidden="1" thickBot="1">
      <c r="F51" s="72">
        <f>IF(ISERROR(F50/SUM($F$46:$H$49)),"",F50/SUM($F$46:$H$49))</f>
      </c>
      <c r="G51" s="73">
        <f>IF(ISERROR(G50/SUM($F$46:$H$49)),"",G50/SUM($F$46:$H$49))</f>
      </c>
      <c r="H51" s="74">
        <f>IF(ISERROR(H50/SUM($F$46:$H$49)),"",H50/SUM($F$46:$H$49))</f>
      </c>
      <c r="Z51" s="72">
        <f>IF(ISERROR(Z50/SUM($Z$46:$AB$49)),"",Z50/SUM($Z$46:$AB$49))</f>
      </c>
      <c r="AA51" s="73">
        <f>IF(ISERROR(AA50/SUM($Z$46:$AB$49)),"",AA50/SUM($Z$46:$AB$49))</f>
      </c>
      <c r="AB51" s="74">
        <f>IF(ISERROR(AB50/SUM($Z$46:$AB$49)),"",AB50/SUM($Z$46:$AB$49))</f>
      </c>
    </row>
    <row r="52" spans="6:28" ht="12" customHeight="1" hidden="1">
      <c r="F52" s="179" t="s">
        <v>57</v>
      </c>
      <c r="G52" s="189"/>
      <c r="H52" s="171"/>
      <c r="Z52" s="179" t="s">
        <v>57</v>
      </c>
      <c r="AA52" s="189"/>
      <c r="AB52" s="171"/>
    </row>
    <row r="53" spans="6:28" ht="12.75" customHeight="1" hidden="1" thickBot="1">
      <c r="F53" s="180"/>
      <c r="G53" s="190"/>
      <c r="H53" s="172"/>
      <c r="Z53" s="180"/>
      <c r="AA53" s="190"/>
      <c r="AB53" s="172"/>
    </row>
    <row r="54" spans="6:28" ht="12" customHeight="1" hidden="1">
      <c r="F54" s="75"/>
      <c r="G54" s="75"/>
      <c r="H54" s="75"/>
      <c r="Z54" s="75"/>
      <c r="AA54" s="75"/>
      <c r="AB54" s="75"/>
    </row>
    <row r="55" spans="4:25" ht="12" hidden="1">
      <c r="D55" s="76" t="s">
        <v>41</v>
      </c>
      <c r="E55" s="77">
        <f>SUM(F46:H49)-SUM(C22:C39)</f>
        <v>-32.1</v>
      </c>
      <c r="X55" s="76" t="s">
        <v>41</v>
      </c>
      <c r="Y55" s="77">
        <f>SUM(W22:W36)-SUM(Z46:AB49)</f>
        <v>12.070000000000002</v>
      </c>
    </row>
    <row r="56" spans="4:5" ht="12" hidden="1">
      <c r="D56" s="76"/>
      <c r="E56" s="77"/>
    </row>
    <row r="57" spans="4:5" ht="12">
      <c r="D57" s="76"/>
      <c r="E57" s="77"/>
    </row>
    <row r="58" spans="5:23" ht="12.75">
      <c r="E58" s="160" t="s">
        <v>53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</row>
    <row r="59" spans="5:6" ht="12.75" thickBot="1">
      <c r="E59" s="76"/>
      <c r="F59" s="77"/>
    </row>
    <row r="60" spans="5:23" ht="12.75" thickBot="1">
      <c r="E60" s="154" t="s">
        <v>48</v>
      </c>
      <c r="F60" s="154" t="s">
        <v>42</v>
      </c>
      <c r="G60" s="157" t="s">
        <v>46</v>
      </c>
      <c r="H60" s="158"/>
      <c r="I60" s="159"/>
      <c r="J60" s="179" t="s">
        <v>36</v>
      </c>
      <c r="K60" s="171"/>
      <c r="L60" s="179" t="s">
        <v>51</v>
      </c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71"/>
    </row>
    <row r="61" spans="5:23" ht="27" customHeight="1" thickBot="1">
      <c r="E61" s="161"/>
      <c r="F61" s="161"/>
      <c r="G61" s="266" t="s">
        <v>33</v>
      </c>
      <c r="H61" s="236" t="s">
        <v>34</v>
      </c>
      <c r="I61" s="238" t="s">
        <v>35</v>
      </c>
      <c r="J61" s="187"/>
      <c r="K61" s="188"/>
      <c r="L61" s="18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72"/>
    </row>
    <row r="62" spans="5:23" ht="50.25" customHeight="1" thickBot="1">
      <c r="E62" s="155"/>
      <c r="F62" s="155"/>
      <c r="G62" s="267"/>
      <c r="H62" s="237"/>
      <c r="I62" s="239"/>
      <c r="J62" s="126" t="s">
        <v>49</v>
      </c>
      <c r="K62" s="127" t="s">
        <v>50</v>
      </c>
      <c r="L62" s="126" t="s">
        <v>49</v>
      </c>
      <c r="M62" s="262" t="s">
        <v>50</v>
      </c>
      <c r="N62" s="262"/>
      <c r="O62" s="262"/>
      <c r="P62" s="262"/>
      <c r="Q62" s="262"/>
      <c r="R62" s="262"/>
      <c r="S62" s="262"/>
      <c r="T62" s="262"/>
      <c r="U62" s="262"/>
      <c r="V62" s="262"/>
      <c r="W62" s="263"/>
    </row>
    <row r="63" spans="5:23" ht="12.75" customHeight="1">
      <c r="E63" s="191" t="s">
        <v>39</v>
      </c>
      <c r="F63" s="48" t="s">
        <v>22</v>
      </c>
      <c r="G63" s="134">
        <f aca="true" t="shared" si="12" ref="G63:I66">SUM(F46,Z46)</f>
        <v>0</v>
      </c>
      <c r="H63" s="135">
        <f t="shared" si="12"/>
        <v>0</v>
      </c>
      <c r="I63" s="136">
        <f t="shared" si="12"/>
        <v>0</v>
      </c>
      <c r="J63" s="125">
        <f>SUM(G63:I63)</f>
        <v>0</v>
      </c>
      <c r="K63" s="53">
        <f>IF(ISERROR(J63/SUM(G$67:I$67)),"",J63/SUM(G$67:I$67))</f>
      </c>
      <c r="L63" s="264">
        <f>SUM(J63:J64)</f>
        <v>0</v>
      </c>
      <c r="M63" s="248">
        <f>IF(ISERROR(L63/SUM(G$63:I$66)),"",L63/SUM(G$63:I$66))</f>
      </c>
      <c r="N63" s="249"/>
      <c r="O63" s="249"/>
      <c r="P63" s="249"/>
      <c r="Q63" s="249"/>
      <c r="R63" s="249"/>
      <c r="S63" s="249"/>
      <c r="T63" s="249"/>
      <c r="U63" s="249"/>
      <c r="V63" s="249"/>
      <c r="W63" s="250"/>
    </row>
    <row r="64" spans="5:23" ht="12">
      <c r="E64" s="192"/>
      <c r="F64" s="54" t="s">
        <v>38</v>
      </c>
      <c r="G64" s="137">
        <f t="shared" si="12"/>
        <v>0</v>
      </c>
      <c r="H64" s="138">
        <f t="shared" si="12"/>
        <v>0</v>
      </c>
      <c r="I64" s="139">
        <f t="shared" si="12"/>
        <v>0</v>
      </c>
      <c r="J64" s="122">
        <f>SUM(G64:I64)</f>
        <v>0</v>
      </c>
      <c r="K64" s="104">
        <f>IF(ISERROR(J64/SUM(G$67:I$67)),"",J64/SUM(G$67:I$67))</f>
      </c>
      <c r="L64" s="265"/>
      <c r="M64" s="251"/>
      <c r="N64" s="252"/>
      <c r="O64" s="252"/>
      <c r="P64" s="252"/>
      <c r="Q64" s="252"/>
      <c r="R64" s="252"/>
      <c r="S64" s="252"/>
      <c r="T64" s="252"/>
      <c r="U64" s="252"/>
      <c r="V64" s="252"/>
      <c r="W64" s="253"/>
    </row>
    <row r="65" spans="5:23" ht="12">
      <c r="E65" s="193" t="s">
        <v>37</v>
      </c>
      <c r="F65" s="60" t="s">
        <v>24</v>
      </c>
      <c r="G65" s="137">
        <f t="shared" si="12"/>
        <v>0</v>
      </c>
      <c r="H65" s="138">
        <f t="shared" si="12"/>
        <v>0</v>
      </c>
      <c r="I65" s="139">
        <f t="shared" si="12"/>
        <v>0</v>
      </c>
      <c r="J65" s="123">
        <f>SUM(G65:I65)</f>
        <v>0</v>
      </c>
      <c r="K65" s="105">
        <f>IF(ISERROR(J65/SUM(G$67:I$67)),"",J65/SUM(G$67:I$67))</f>
      </c>
      <c r="L65" s="260">
        <f>SUM(J65:J66)</f>
        <v>0</v>
      </c>
      <c r="M65" s="254">
        <f>IF(ISERROR(L65/SUM(G$63:I$66)),"",L65/SUM(G$63:I$66))</f>
      </c>
      <c r="N65" s="255"/>
      <c r="O65" s="255"/>
      <c r="P65" s="255"/>
      <c r="Q65" s="255"/>
      <c r="R65" s="255"/>
      <c r="S65" s="255"/>
      <c r="T65" s="255"/>
      <c r="U65" s="255"/>
      <c r="V65" s="255"/>
      <c r="W65" s="256"/>
    </row>
    <row r="66" spans="5:23" ht="12.75" thickBot="1">
      <c r="E66" s="194"/>
      <c r="F66" s="63" t="s">
        <v>40</v>
      </c>
      <c r="G66" s="140">
        <f t="shared" si="12"/>
        <v>0</v>
      </c>
      <c r="H66" s="141">
        <f t="shared" si="12"/>
        <v>0</v>
      </c>
      <c r="I66" s="142">
        <f t="shared" si="12"/>
        <v>0</v>
      </c>
      <c r="J66" s="124">
        <f>SUM(G66:I66)</f>
        <v>0</v>
      </c>
      <c r="K66" s="106">
        <f>IF(ISERROR(J66/SUM(G$67:I$67)),"",J66/SUM(G$67:I$67))</f>
      </c>
      <c r="L66" s="261"/>
      <c r="M66" s="257"/>
      <c r="N66" s="258"/>
      <c r="O66" s="258"/>
      <c r="P66" s="258"/>
      <c r="Q66" s="258"/>
      <c r="R66" s="258"/>
      <c r="S66" s="258"/>
      <c r="T66" s="258"/>
      <c r="U66" s="258"/>
      <c r="V66" s="258"/>
      <c r="W66" s="259"/>
    </row>
    <row r="67" spans="7:12" ht="12">
      <c r="G67" s="119">
        <f>SUM(G63:G66)</f>
        <v>0</v>
      </c>
      <c r="H67" s="120">
        <f>SUM(H63:H66)</f>
        <v>0</v>
      </c>
      <c r="I67" s="121">
        <f>SUM(I63:I66)</f>
        <v>0</v>
      </c>
      <c r="J67" s="2"/>
      <c r="L67" s="2"/>
    </row>
    <row r="68" spans="7:9" ht="12.75" customHeight="1" thickBot="1">
      <c r="G68" s="72">
        <f>IF(ISERROR(G67/SUM($G$63:$I$66)),"",G67/SUM($G$63:$I$66))</f>
      </c>
      <c r="H68" s="73">
        <f>IF(ISERROR(H67/SUM($G$63:$I$66)),"",H67/SUM($G$63:$I$66))</f>
      </c>
      <c r="I68" s="74">
        <f>IF(ISERROR(I67/SUM($G$63:$I$66)),"",I67/SUM($G$63:$I$66))</f>
      </c>
    </row>
    <row r="69" spans="7:9" ht="12" customHeight="1">
      <c r="G69" s="179" t="s">
        <v>57</v>
      </c>
      <c r="H69" s="189"/>
      <c r="I69" s="171"/>
    </row>
    <row r="70" spans="7:9" ht="12.75" customHeight="1" thickBot="1">
      <c r="G70" s="180"/>
      <c r="H70" s="190"/>
      <c r="I70" s="172"/>
    </row>
    <row r="71" spans="4:5" ht="12">
      <c r="D71" s="76"/>
      <c r="E71" s="77"/>
    </row>
    <row r="72" spans="4:5" ht="12">
      <c r="D72" s="76" t="s">
        <v>41</v>
      </c>
      <c r="E72" s="77">
        <f>SUM(C22:C39,W22:W36)-SUM(F46:H49,Z46:AB49)</f>
        <v>44.17000000000001</v>
      </c>
    </row>
    <row r="73" spans="4:5" ht="12">
      <c r="D73" s="76"/>
      <c r="E73" s="77"/>
    </row>
    <row r="74" spans="4:12" ht="12.75">
      <c r="D74" s="107"/>
      <c r="F74" s="160" t="s">
        <v>56</v>
      </c>
      <c r="G74" s="160"/>
      <c r="H74" s="160"/>
      <c r="I74" s="160"/>
      <c r="J74" s="160"/>
      <c r="K74" s="160"/>
      <c r="L74" s="160"/>
    </row>
    <row r="75" spans="4:12" ht="12.75" thickBot="1">
      <c r="D75" s="98"/>
      <c r="G75" s="98"/>
      <c r="H75" s="98"/>
      <c r="I75" s="98"/>
      <c r="J75" s="98"/>
      <c r="K75" s="98"/>
      <c r="L75" s="98"/>
    </row>
    <row r="76" spans="4:12" ht="25.5" customHeight="1">
      <c r="D76" s="78"/>
      <c r="F76" s="162" t="s">
        <v>58</v>
      </c>
      <c r="G76" s="163"/>
      <c r="H76" s="164"/>
      <c r="I76" s="179" t="s">
        <v>49</v>
      </c>
      <c r="J76" s="171"/>
      <c r="K76" s="179" t="s">
        <v>50</v>
      </c>
      <c r="L76" s="171"/>
    </row>
    <row r="77" spans="6:12" ht="12" customHeight="1" thickBot="1">
      <c r="F77" s="240"/>
      <c r="G77" s="241"/>
      <c r="H77" s="242"/>
      <c r="I77" s="180"/>
      <c r="J77" s="172"/>
      <c r="K77" s="180"/>
      <c r="L77" s="172"/>
    </row>
    <row r="78" spans="6:12" ht="12">
      <c r="F78" s="243" t="s">
        <v>30</v>
      </c>
      <c r="G78" s="244"/>
      <c r="H78" s="245"/>
      <c r="I78" s="209">
        <f>G63</f>
        <v>0</v>
      </c>
      <c r="J78" s="210"/>
      <c r="K78" s="246">
        <f>IF(ISERROR(I78/SUM($G$63:$I$66)),"",I78/SUM($G$63:$I$66))</f>
      </c>
      <c r="L78" s="247"/>
    </row>
    <row r="79" spans="6:12" ht="12">
      <c r="F79" s="224" t="s">
        <v>19</v>
      </c>
      <c r="G79" s="225"/>
      <c r="H79" s="226"/>
      <c r="I79" s="200">
        <f>H66</f>
        <v>0</v>
      </c>
      <c r="J79" s="201"/>
      <c r="K79" s="229">
        <f aca="true" t="shared" si="13" ref="K79:K89">IF(ISERROR(I79/SUM($G$63:$I$66)),"",I79/SUM($G$63:$I$66))</f>
      </c>
      <c r="L79" s="230"/>
    </row>
    <row r="80" spans="6:12" ht="12">
      <c r="F80" s="214" t="s">
        <v>21</v>
      </c>
      <c r="G80" s="215"/>
      <c r="H80" s="216"/>
      <c r="I80" s="202">
        <f>I64</f>
        <v>0</v>
      </c>
      <c r="J80" s="203"/>
      <c r="K80" s="217">
        <f t="shared" si="13"/>
      </c>
      <c r="L80" s="218"/>
    </row>
    <row r="81" spans="6:12" ht="12">
      <c r="F81" s="221" t="s">
        <v>31</v>
      </c>
      <c r="G81" s="222"/>
      <c r="H81" s="223"/>
      <c r="I81" s="206">
        <f>G65</f>
        <v>0</v>
      </c>
      <c r="J81" s="207"/>
      <c r="K81" s="227">
        <f t="shared" si="13"/>
      </c>
      <c r="L81" s="228"/>
    </row>
    <row r="82" spans="6:12" ht="12">
      <c r="F82" s="233" t="s">
        <v>16</v>
      </c>
      <c r="G82" s="234"/>
      <c r="H82" s="235"/>
      <c r="I82" s="198">
        <f>H63</f>
        <v>0</v>
      </c>
      <c r="J82" s="199"/>
      <c r="K82" s="231">
        <f t="shared" si="13"/>
      </c>
      <c r="L82" s="232"/>
    </row>
    <row r="83" spans="6:12" ht="12">
      <c r="F83" s="224" t="s">
        <v>17</v>
      </c>
      <c r="G83" s="225"/>
      <c r="H83" s="226"/>
      <c r="I83" s="200">
        <f>I66</f>
        <v>0</v>
      </c>
      <c r="J83" s="201"/>
      <c r="K83" s="229">
        <f t="shared" si="13"/>
      </c>
      <c r="L83" s="230"/>
    </row>
    <row r="84" spans="6:12" ht="12">
      <c r="F84" s="214" t="s">
        <v>18</v>
      </c>
      <c r="G84" s="215"/>
      <c r="H84" s="216"/>
      <c r="I84" s="202">
        <f>G64</f>
        <v>0</v>
      </c>
      <c r="J84" s="203"/>
      <c r="K84" s="217">
        <f t="shared" si="13"/>
      </c>
      <c r="L84" s="218"/>
    </row>
    <row r="85" spans="6:12" ht="12">
      <c r="F85" s="221" t="s">
        <v>15</v>
      </c>
      <c r="G85" s="222"/>
      <c r="H85" s="223"/>
      <c r="I85" s="206">
        <f>H65</f>
        <v>0</v>
      </c>
      <c r="J85" s="207"/>
      <c r="K85" s="227">
        <f t="shared" si="13"/>
      </c>
      <c r="L85" s="228"/>
    </row>
    <row r="86" spans="6:12" ht="12">
      <c r="F86" s="233" t="s">
        <v>13</v>
      </c>
      <c r="G86" s="234"/>
      <c r="H86" s="235"/>
      <c r="I86" s="198">
        <f>I63</f>
        <v>0</v>
      </c>
      <c r="J86" s="199"/>
      <c r="K86" s="231">
        <f t="shared" si="13"/>
      </c>
      <c r="L86" s="232"/>
    </row>
    <row r="87" spans="6:12" ht="12">
      <c r="F87" s="224" t="s">
        <v>20</v>
      </c>
      <c r="G87" s="225"/>
      <c r="H87" s="226"/>
      <c r="I87" s="200">
        <f>G66</f>
        <v>0</v>
      </c>
      <c r="J87" s="201"/>
      <c r="K87" s="229">
        <f t="shared" si="13"/>
      </c>
      <c r="L87" s="230"/>
    </row>
    <row r="88" spans="6:12" ht="12">
      <c r="F88" s="214" t="s">
        <v>32</v>
      </c>
      <c r="G88" s="215"/>
      <c r="H88" s="216"/>
      <c r="I88" s="202">
        <f>H64</f>
        <v>0</v>
      </c>
      <c r="J88" s="203"/>
      <c r="K88" s="217">
        <f t="shared" si="13"/>
      </c>
      <c r="L88" s="218"/>
    </row>
    <row r="89" spans="6:12" ht="12.75" thickBot="1">
      <c r="F89" s="211" t="s">
        <v>14</v>
      </c>
      <c r="G89" s="212"/>
      <c r="H89" s="213"/>
      <c r="I89" s="204">
        <f>I65</f>
        <v>0</v>
      </c>
      <c r="J89" s="205"/>
      <c r="K89" s="219">
        <f t="shared" si="13"/>
      </c>
      <c r="L89" s="220"/>
    </row>
    <row r="90" spans="8:9" ht="12">
      <c r="H90" s="78"/>
      <c r="I90" s="77"/>
    </row>
    <row r="91" spans="4:12" ht="12">
      <c r="D91" s="76" t="s">
        <v>41</v>
      </c>
      <c r="I91" s="197">
        <f>SUM(G63:I66)-SUM(I78:J89)</f>
        <v>0</v>
      </c>
      <c r="J91" s="197"/>
      <c r="K91" s="208">
        <f>100%-SUM(K78:L89)</f>
        <v>1</v>
      </c>
      <c r="L91" s="208"/>
    </row>
    <row r="94" spans="3:5" ht="12">
      <c r="C94" s="79" t="s">
        <v>55</v>
      </c>
      <c r="D94" s="78"/>
      <c r="E94" s="77"/>
    </row>
  </sheetData>
  <sheetProtection sheet="1" objects="1" scenarios="1"/>
  <mergeCells count="131">
    <mergeCell ref="J60:K61"/>
    <mergeCell ref="L60:W61"/>
    <mergeCell ref="M62:W62"/>
    <mergeCell ref="E65:E66"/>
    <mergeCell ref="E60:E62"/>
    <mergeCell ref="L63:L64"/>
    <mergeCell ref="E63:E64"/>
    <mergeCell ref="F60:F62"/>
    <mergeCell ref="G60:I60"/>
    <mergeCell ref="G61:G62"/>
    <mergeCell ref="F78:H78"/>
    <mergeCell ref="K78:L78"/>
    <mergeCell ref="M63:W64"/>
    <mergeCell ref="M65:W66"/>
    <mergeCell ref="L65:L66"/>
    <mergeCell ref="K76:L77"/>
    <mergeCell ref="G69:I70"/>
    <mergeCell ref="H61:H62"/>
    <mergeCell ref="I61:I62"/>
    <mergeCell ref="F76:H77"/>
    <mergeCell ref="AE43:AF44"/>
    <mergeCell ref="Z44:Z45"/>
    <mergeCell ref="X46:X47"/>
    <mergeCell ref="AE46:AE47"/>
    <mergeCell ref="AF46:AF47"/>
    <mergeCell ref="Z52:AB53"/>
    <mergeCell ref="AE48:AE49"/>
    <mergeCell ref="X41:AF41"/>
    <mergeCell ref="AA44:AA45"/>
    <mergeCell ref="AB44:AB45"/>
    <mergeCell ref="X43:X45"/>
    <mergeCell ref="Y43:Y45"/>
    <mergeCell ref="Z43:AB43"/>
    <mergeCell ref="AC43:AD44"/>
    <mergeCell ref="AF48:AF49"/>
    <mergeCell ref="X48:X49"/>
    <mergeCell ref="F79:H79"/>
    <mergeCell ref="F86:H86"/>
    <mergeCell ref="K81:L81"/>
    <mergeCell ref="K82:L82"/>
    <mergeCell ref="F81:H81"/>
    <mergeCell ref="F82:H82"/>
    <mergeCell ref="F80:H80"/>
    <mergeCell ref="K79:L79"/>
    <mergeCell ref="K86:L86"/>
    <mergeCell ref="K80:L80"/>
    <mergeCell ref="K83:L83"/>
    <mergeCell ref="F83:H83"/>
    <mergeCell ref="I83:J83"/>
    <mergeCell ref="AO20:AO21"/>
    <mergeCell ref="F84:H84"/>
    <mergeCell ref="K88:L88"/>
    <mergeCell ref="K89:L89"/>
    <mergeCell ref="F85:H85"/>
    <mergeCell ref="F87:H87"/>
    <mergeCell ref="F88:H88"/>
    <mergeCell ref="K85:L85"/>
    <mergeCell ref="K84:L84"/>
    <mergeCell ref="K87:L87"/>
    <mergeCell ref="C18:AF18"/>
    <mergeCell ref="AL20:AL21"/>
    <mergeCell ref="AM20:AM21"/>
    <mergeCell ref="AN20:AN21"/>
    <mergeCell ref="AD20:AF20"/>
    <mergeCell ref="AH20:AH21"/>
    <mergeCell ref="AI20:AI21"/>
    <mergeCell ref="AJ20:AJ21"/>
    <mergeCell ref="K91:L91"/>
    <mergeCell ref="E11:H11"/>
    <mergeCell ref="E9:H9"/>
    <mergeCell ref="I76:J77"/>
    <mergeCell ref="I78:J78"/>
    <mergeCell ref="I79:J79"/>
    <mergeCell ref="D41:L41"/>
    <mergeCell ref="F89:H89"/>
    <mergeCell ref="I84:J84"/>
    <mergeCell ref="I85:J85"/>
    <mergeCell ref="E7:H7"/>
    <mergeCell ref="E5:H5"/>
    <mergeCell ref="I91:J91"/>
    <mergeCell ref="I86:J86"/>
    <mergeCell ref="I87:J87"/>
    <mergeCell ref="I88:J88"/>
    <mergeCell ref="I89:J89"/>
    <mergeCell ref="I82:J82"/>
    <mergeCell ref="I80:J80"/>
    <mergeCell ref="I81:J81"/>
    <mergeCell ref="F52:H53"/>
    <mergeCell ref="D43:D45"/>
    <mergeCell ref="D46:D47"/>
    <mergeCell ref="D48:D49"/>
    <mergeCell ref="I6:X7"/>
    <mergeCell ref="I4:X5"/>
    <mergeCell ref="C20:C21"/>
    <mergeCell ref="F20:I20"/>
    <mergeCell ref="J20:L20"/>
    <mergeCell ref="D20:D21"/>
    <mergeCell ref="N20:N21"/>
    <mergeCell ref="O20:O21"/>
    <mergeCell ref="P20:P21"/>
    <mergeCell ref="E20:E21"/>
    <mergeCell ref="I10:X11"/>
    <mergeCell ref="I8:X9"/>
    <mergeCell ref="K46:K47"/>
    <mergeCell ref="K48:K49"/>
    <mergeCell ref="L46:L47"/>
    <mergeCell ref="L48:L49"/>
    <mergeCell ref="I43:J44"/>
    <mergeCell ref="K43:L44"/>
    <mergeCell ref="R20:R21"/>
    <mergeCell ref="S20:S21"/>
    <mergeCell ref="B20:B21"/>
    <mergeCell ref="I13:J13"/>
    <mergeCell ref="E58:W58"/>
    <mergeCell ref="F74:L74"/>
    <mergeCell ref="E43:E45"/>
    <mergeCell ref="F43:H43"/>
    <mergeCell ref="F44:F45"/>
    <mergeCell ref="G44:G45"/>
    <mergeCell ref="H44:H45"/>
    <mergeCell ref="T20:T21"/>
    <mergeCell ref="AP20:AP21"/>
    <mergeCell ref="E13:H13"/>
    <mergeCell ref="E15:H15"/>
    <mergeCell ref="I15:J15"/>
    <mergeCell ref="U20:U21"/>
    <mergeCell ref="AH18:AJ18"/>
    <mergeCell ref="W20:W21"/>
    <mergeCell ref="X20:X21"/>
    <mergeCell ref="Y20:Y21"/>
    <mergeCell ref="Z20:AC20"/>
  </mergeCells>
  <dataValidations count="4">
    <dataValidation type="list" allowBlank="1" showInputMessage="1" showErrorMessage="1" errorTitle="Lūdzu ievadiet informāciju!" error="Laukā nav ievadīta informācija.&#10;Lai tiktu veikti aprēķini, nepieciešams izvēlēties  atbilstošo vērtību no izvēlnes datu ievades šūnā." sqref="E22:E39">
      <formula1>$S$22:$S$33</formula1>
    </dataValidation>
    <dataValidation type="list" allowBlank="1" showInputMessage="1" showErrorMessage="1" errorTitle="Lūdzu ievadiet informāciju!" error="Laukā nav ievadīta informācija.&#10;Lai tiktu veikti aprēķini, nepieciešams izvēlēties  atbilstošo vērtību no izvēlnes datu ievades šūnā." sqref="Y22:Y36">
      <formula1>$AM$22:$AM$33</formula1>
    </dataValidation>
    <dataValidation type="list" showInputMessage="1" showErrorMessage="1" errorTitle="Lūdzu ievadiet informāciju!" error="Laukā nav ievadīta korekta informācija.&#10;Lai tiktu veikti aprēķini, nepieciešams izvēlēties  atbilstošo vērtību no izvēlnes datu ievades šūnā. &#10;Lauks ir OBLIGĀTI jāaizpilda, lai iegūtu korektus aprēķinus!" sqref="I13:J13">
      <formula1>$AR$22:$AR$23</formula1>
    </dataValidation>
    <dataValidation type="list" showInputMessage="1" showErrorMessage="1" errorTitle="Lūdzu ievadiet informāciju!" error="Laukā nav ievadīta korekta informācija.&#10;Lai tiktu veikti aprēķini, nepieciešams izvēlēties  atbilstošo vērtību no izvēlnes datu ievades šūnā. &#10;Lauks ir OBLIGĀTI jāaizpilda, lai iegūtu korektus aprēķinus!" sqref="I15:J15">
      <formula1>$AR$26:$AR$27</formula1>
    </dataValidation>
  </dataValidations>
  <printOptions horizontalCentered="1"/>
  <pageMargins left="0.16" right="0.21" top="0.5" bottom="0.16" header="0.27" footer="0.18"/>
  <pageSetup horizontalDpi="300" verticalDpi="300" orientation="portrait" paperSize="9" scale="81" r:id="rId3"/>
  <headerFooter alignWithMargins="0">
    <oddFooter>&amp;R&amp;"Arial,Italic"© Andris Račs 2010, materiālus drīkst pārpublicēt tikai ar atļauju, ar norādi uz avotu: www.astrologos.lv</oddFooter>
  </headerFooter>
  <ignoredErrors>
    <ignoredError sqref="N22:N36 N37:N39 AH22:AH3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Elina</cp:lastModifiedBy>
  <cp:lastPrinted>2010-10-30T16:52:14Z</cp:lastPrinted>
  <dcterms:created xsi:type="dcterms:W3CDTF">2009-09-07T20:48:55Z</dcterms:created>
  <dcterms:modified xsi:type="dcterms:W3CDTF">2011-08-15T16:22:14Z</dcterms:modified>
  <cp:category/>
  <cp:version/>
  <cp:contentType/>
  <cp:contentStatus/>
</cp:coreProperties>
</file>